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指導課\取扱実積集計システム\データ\年報\出力EXCEL\2022\"/>
    </mc:Choice>
  </mc:AlternateContent>
  <xr:revisionPtr revIDLastSave="0" documentId="8_{6140E38B-4C57-4AD3-A1E2-AF0726F2600B}" xr6:coauthVersionLast="36" xr6:coauthVersionMax="36" xr10:uidLastSave="{00000000-0000-0000-0000-000000000000}"/>
  <bookViews>
    <workbookView xWindow="-120" yWindow="-120" windowWidth="20730" windowHeight="11160" activeTab="1" xr2:uid="{00000000-000D-0000-FFFF-FFFF00000000}"/>
  </bookViews>
  <sheets>
    <sheet name="青果" sheetId="1" r:id="rId1"/>
    <sheet name="水産" sheetId="9" r:id="rId2"/>
  </sheets>
  <calcPr calcId="191029"/>
</workbook>
</file>

<file path=xl/calcChain.xml><?xml version="1.0" encoding="utf-8"?>
<calcChain xmlns="http://schemas.openxmlformats.org/spreadsheetml/2006/main">
  <c r="E14" i="1" l="1"/>
  <c r="I14" i="9"/>
  <c r="I28" i="9" s="1"/>
  <c r="J14" i="9"/>
  <c r="K14" i="9"/>
  <c r="L14" i="9"/>
  <c r="M14" i="9"/>
  <c r="N14" i="9"/>
  <c r="O14" i="9"/>
  <c r="P14" i="9"/>
  <c r="Q14" i="9"/>
  <c r="I15" i="9"/>
  <c r="J15" i="9"/>
  <c r="K15" i="9"/>
  <c r="L15" i="9"/>
  <c r="L29" i="9" s="1"/>
  <c r="M15" i="9"/>
  <c r="N15" i="9"/>
  <c r="O15" i="9"/>
  <c r="P15" i="9"/>
  <c r="Q15" i="9"/>
  <c r="H14" i="9"/>
  <c r="H15" i="9"/>
  <c r="R14" i="9"/>
  <c r="I4" i="9"/>
  <c r="J4" i="9"/>
  <c r="K4" i="9"/>
  <c r="K61" i="9" s="1"/>
  <c r="L4" i="9"/>
  <c r="M4" i="9"/>
  <c r="N4" i="9"/>
  <c r="O4" i="9"/>
  <c r="P4" i="9"/>
  <c r="Q4" i="9"/>
  <c r="I5" i="9"/>
  <c r="J5" i="9"/>
  <c r="K5" i="9"/>
  <c r="L5" i="9"/>
  <c r="M5" i="9"/>
  <c r="N5" i="9"/>
  <c r="O5" i="9"/>
  <c r="P5" i="9"/>
  <c r="Q5" i="9"/>
  <c r="F40" i="9"/>
  <c r="F39" i="9"/>
  <c r="F38" i="9"/>
  <c r="F37" i="9"/>
  <c r="F36" i="9"/>
  <c r="F35" i="9"/>
  <c r="F34" i="9"/>
  <c r="F33" i="9"/>
  <c r="G41" i="9"/>
  <c r="H41" i="9"/>
  <c r="I41" i="9"/>
  <c r="J41" i="9"/>
  <c r="J71" i="9" s="1"/>
  <c r="K41" i="9"/>
  <c r="L41" i="9"/>
  <c r="M41" i="9"/>
  <c r="M71" i="9" s="1"/>
  <c r="N41" i="9"/>
  <c r="O41" i="9"/>
  <c r="G15" i="9"/>
  <c r="G14" i="9"/>
  <c r="H5" i="9"/>
  <c r="G5" i="9"/>
  <c r="H4" i="9"/>
  <c r="G4" i="9"/>
  <c r="M14" i="1"/>
  <c r="C26" i="1"/>
  <c r="C25" i="1"/>
  <c r="D14" i="1"/>
  <c r="D15" i="1"/>
  <c r="D16" i="1"/>
  <c r="D37" i="1" s="1"/>
  <c r="D17" i="1"/>
  <c r="D38" i="1"/>
  <c r="D18" i="1"/>
  <c r="D39" i="1" s="1"/>
  <c r="D41" i="1" s="1"/>
  <c r="D19" i="1"/>
  <c r="D40" i="1" s="1"/>
  <c r="C30" i="1"/>
  <c r="O28" i="1"/>
  <c r="N28" i="1"/>
  <c r="M28" i="1"/>
  <c r="L28" i="1"/>
  <c r="K28" i="1"/>
  <c r="J28" i="1"/>
  <c r="I28" i="1"/>
  <c r="H28" i="1"/>
  <c r="G28" i="1"/>
  <c r="F28" i="1"/>
  <c r="E28" i="1"/>
  <c r="O27" i="1"/>
  <c r="N27" i="1"/>
  <c r="M27" i="1"/>
  <c r="L27" i="1"/>
  <c r="K27" i="1"/>
  <c r="J27" i="1"/>
  <c r="I27" i="1"/>
  <c r="H27" i="1"/>
  <c r="G27" i="1"/>
  <c r="F27" i="1"/>
  <c r="E27" i="1"/>
  <c r="D28" i="1"/>
  <c r="D27" i="1"/>
  <c r="C24" i="1"/>
  <c r="C23" i="1"/>
  <c r="K99" i="9"/>
  <c r="J99" i="9"/>
  <c r="I99" i="9"/>
  <c r="H99" i="9"/>
  <c r="G99" i="9"/>
  <c r="K98" i="9"/>
  <c r="J98" i="9"/>
  <c r="I98" i="9"/>
  <c r="H98" i="9"/>
  <c r="G98" i="9"/>
  <c r="G31" i="9"/>
  <c r="G61" i="9" s="1"/>
  <c r="G81" i="9"/>
  <c r="G138" i="9" s="1"/>
  <c r="G83" i="9"/>
  <c r="G140" i="9" s="1"/>
  <c r="G88" i="9"/>
  <c r="E16" i="1"/>
  <c r="E37" i="1" s="1"/>
  <c r="E18" i="1"/>
  <c r="E39" i="1" s="1"/>
  <c r="H31" i="9"/>
  <c r="H55" i="9" s="1"/>
  <c r="H81" i="9"/>
  <c r="H138" i="9" s="1"/>
  <c r="H83" i="9"/>
  <c r="H140" i="9" s="1"/>
  <c r="H88" i="9"/>
  <c r="F16" i="1"/>
  <c r="F37" i="1" s="1"/>
  <c r="F18" i="1"/>
  <c r="I31" i="9"/>
  <c r="I81" i="9"/>
  <c r="I138" i="9" s="1"/>
  <c r="I83" i="9"/>
  <c r="I140" i="9" s="1"/>
  <c r="I88" i="9"/>
  <c r="G16" i="1"/>
  <c r="G37" i="1" s="1"/>
  <c r="G18" i="1"/>
  <c r="G39" i="1"/>
  <c r="J31" i="9"/>
  <c r="J81" i="9"/>
  <c r="J138" i="9" s="1"/>
  <c r="J83" i="9"/>
  <c r="J140" i="9" s="1"/>
  <c r="J88" i="9"/>
  <c r="J112" i="9" s="1"/>
  <c r="H16" i="1"/>
  <c r="H37" i="1" s="1"/>
  <c r="H18" i="1"/>
  <c r="H39" i="1" s="1"/>
  <c r="K31" i="9"/>
  <c r="K81" i="9"/>
  <c r="K138" i="9" s="1"/>
  <c r="K83" i="9"/>
  <c r="K140" i="9" s="1"/>
  <c r="K88" i="9"/>
  <c r="I16" i="1"/>
  <c r="I37" i="1" s="1"/>
  <c r="I18" i="1"/>
  <c r="I39" i="1" s="1"/>
  <c r="L31" i="9"/>
  <c r="L55" i="9" s="1"/>
  <c r="L81" i="9"/>
  <c r="L138" i="9" s="1"/>
  <c r="L83" i="9"/>
  <c r="L140" i="9" s="1"/>
  <c r="L88" i="9"/>
  <c r="L98" i="9"/>
  <c r="J16" i="1"/>
  <c r="J37" i="1" s="1"/>
  <c r="J18" i="1"/>
  <c r="J39" i="1" s="1"/>
  <c r="J41" i="1" s="1"/>
  <c r="M81" i="9"/>
  <c r="M138" i="9" s="1"/>
  <c r="M83" i="9"/>
  <c r="M140" i="9" s="1"/>
  <c r="M31" i="9"/>
  <c r="M61" i="9" s="1"/>
  <c r="M88" i="9"/>
  <c r="M98" i="9"/>
  <c r="K16" i="1"/>
  <c r="K37" i="1" s="1"/>
  <c r="K18" i="1"/>
  <c r="K39" i="1" s="1"/>
  <c r="N31" i="9"/>
  <c r="N81" i="9"/>
  <c r="N138" i="9" s="1"/>
  <c r="N83" i="9"/>
  <c r="N140" i="9" s="1"/>
  <c r="N88" i="9"/>
  <c r="N98" i="9"/>
  <c r="L16" i="1"/>
  <c r="L37" i="1" s="1"/>
  <c r="L18" i="1"/>
  <c r="L39" i="1" s="1"/>
  <c r="O31" i="9"/>
  <c r="O81" i="9"/>
  <c r="O138" i="9" s="1"/>
  <c r="O83" i="9"/>
  <c r="O140" i="9" s="1"/>
  <c r="O88" i="9"/>
  <c r="O98" i="9"/>
  <c r="M16" i="1"/>
  <c r="M37" i="1" s="1"/>
  <c r="M18" i="1"/>
  <c r="M39" i="1" s="1"/>
  <c r="P31" i="9"/>
  <c r="P41" i="9"/>
  <c r="P55" i="9" s="1"/>
  <c r="P81" i="9"/>
  <c r="P138" i="9" s="1"/>
  <c r="P83" i="9"/>
  <c r="P140" i="9" s="1"/>
  <c r="P88" i="9"/>
  <c r="P98" i="9"/>
  <c r="N16" i="1"/>
  <c r="N37" i="1" s="1"/>
  <c r="N18" i="1"/>
  <c r="N39" i="1" s="1"/>
  <c r="Q31" i="9"/>
  <c r="Q41" i="9"/>
  <c r="Q55" i="9" s="1"/>
  <c r="Q81" i="9"/>
  <c r="Q138" i="9" s="1"/>
  <c r="Q83" i="9"/>
  <c r="Q140" i="9" s="1"/>
  <c r="Q88" i="9"/>
  <c r="Q98" i="9"/>
  <c r="O16" i="1"/>
  <c r="O37" i="1" s="1"/>
  <c r="O18" i="1"/>
  <c r="O39" i="1" s="1"/>
  <c r="R4" i="9"/>
  <c r="R31" i="9"/>
  <c r="R41" i="9"/>
  <c r="R81" i="9"/>
  <c r="R138" i="9" s="1"/>
  <c r="R83" i="9"/>
  <c r="R140" i="9" s="1"/>
  <c r="R88" i="9"/>
  <c r="R98" i="9"/>
  <c r="F90" i="9"/>
  <c r="D9" i="1"/>
  <c r="E9" i="1"/>
  <c r="E15" i="1"/>
  <c r="F9" i="1"/>
  <c r="F15" i="1"/>
  <c r="G9" i="1"/>
  <c r="G15" i="1"/>
  <c r="G21" i="1" s="1"/>
  <c r="H9" i="1"/>
  <c r="H15" i="1"/>
  <c r="I9" i="1"/>
  <c r="I15" i="1"/>
  <c r="J9" i="1"/>
  <c r="J15" i="1"/>
  <c r="K9" i="1"/>
  <c r="K21" i="1" s="1"/>
  <c r="K15" i="1"/>
  <c r="L9" i="1"/>
  <c r="L15" i="1"/>
  <c r="M9" i="1"/>
  <c r="M15" i="1"/>
  <c r="N9" i="1"/>
  <c r="N15" i="1"/>
  <c r="O9" i="1"/>
  <c r="O15" i="1"/>
  <c r="D8" i="1"/>
  <c r="E8" i="1"/>
  <c r="F8" i="1"/>
  <c r="F20" i="1" s="1"/>
  <c r="F14" i="1"/>
  <c r="G8" i="1"/>
  <c r="G14" i="1"/>
  <c r="H8" i="1"/>
  <c r="H14" i="1"/>
  <c r="I8" i="1"/>
  <c r="I14" i="1"/>
  <c r="I20" i="1" s="1"/>
  <c r="J8" i="1"/>
  <c r="J14" i="1"/>
  <c r="K8" i="1"/>
  <c r="K14" i="1"/>
  <c r="L8" i="1"/>
  <c r="L20" i="1" s="1"/>
  <c r="L14" i="1"/>
  <c r="M8" i="1"/>
  <c r="N8" i="1"/>
  <c r="N14" i="1"/>
  <c r="O8" i="1"/>
  <c r="O14" i="1"/>
  <c r="O20" i="1" s="1"/>
  <c r="E19" i="1"/>
  <c r="E40" i="1" s="1"/>
  <c r="F19" i="1"/>
  <c r="F40" i="1" s="1"/>
  <c r="G19" i="1"/>
  <c r="G40" i="1" s="1"/>
  <c r="H19" i="1"/>
  <c r="I19" i="1"/>
  <c r="I40" i="1" s="1"/>
  <c r="J19" i="1"/>
  <c r="J40" i="1" s="1"/>
  <c r="K19" i="1"/>
  <c r="K40" i="1" s="1"/>
  <c r="L19" i="1"/>
  <c r="L40" i="1" s="1"/>
  <c r="M19" i="1"/>
  <c r="M40" i="1" s="1"/>
  <c r="N19" i="1"/>
  <c r="N40" i="1" s="1"/>
  <c r="O19" i="1"/>
  <c r="O40" i="1" s="1"/>
  <c r="E17" i="1"/>
  <c r="E38" i="1" s="1"/>
  <c r="F17" i="1"/>
  <c r="F38" i="1" s="1"/>
  <c r="G17" i="1"/>
  <c r="G38" i="1" s="1"/>
  <c r="H17" i="1"/>
  <c r="H38" i="1" s="1"/>
  <c r="I17" i="1"/>
  <c r="I38" i="1" s="1"/>
  <c r="J17" i="1"/>
  <c r="J38" i="1" s="1"/>
  <c r="K17" i="1"/>
  <c r="K38" i="1" s="1"/>
  <c r="L17" i="1"/>
  <c r="L38" i="1" s="1"/>
  <c r="M17" i="1"/>
  <c r="M38" i="1" s="1"/>
  <c r="N17" i="1"/>
  <c r="N38" i="1" s="1"/>
  <c r="O17" i="1"/>
  <c r="O38" i="1" s="1"/>
  <c r="I115" i="9"/>
  <c r="I58" i="9"/>
  <c r="R5" i="9"/>
  <c r="R32" i="9"/>
  <c r="R15" i="9"/>
  <c r="R42" i="9"/>
  <c r="R82" i="9"/>
  <c r="R139" i="9" s="1"/>
  <c r="R84" i="9"/>
  <c r="R141" i="9" s="1"/>
  <c r="R89" i="9"/>
  <c r="R99" i="9"/>
  <c r="Q32" i="9"/>
  <c r="Q42" i="9"/>
  <c r="Q82" i="9"/>
  <c r="Q139" i="9" s="1"/>
  <c r="Q84" i="9"/>
  <c r="Q141" i="9" s="1"/>
  <c r="Q89" i="9"/>
  <c r="Q99" i="9"/>
  <c r="P32" i="9"/>
  <c r="P42" i="9"/>
  <c r="P82" i="9"/>
  <c r="P139" i="9" s="1"/>
  <c r="P84" i="9"/>
  <c r="P141" i="9" s="1"/>
  <c r="P89" i="9"/>
  <c r="P99" i="9"/>
  <c r="O32" i="9"/>
  <c r="O42" i="9"/>
  <c r="O72" i="9" s="1"/>
  <c r="O82" i="9"/>
  <c r="O139" i="9" s="1"/>
  <c r="O84" i="9"/>
  <c r="O141" i="9" s="1"/>
  <c r="O89" i="9"/>
  <c r="O99" i="9"/>
  <c r="N32" i="9"/>
  <c r="N42" i="9"/>
  <c r="N82" i="9"/>
  <c r="N139" i="9" s="1"/>
  <c r="N84" i="9"/>
  <c r="N141" i="9" s="1"/>
  <c r="N89" i="9"/>
  <c r="N99" i="9"/>
  <c r="M32" i="9"/>
  <c r="M42" i="9"/>
  <c r="M56" i="9" s="1"/>
  <c r="M82" i="9"/>
  <c r="M139" i="9" s="1"/>
  <c r="M84" i="9"/>
  <c r="M141" i="9" s="1"/>
  <c r="M89" i="9"/>
  <c r="M99" i="9"/>
  <c r="L32" i="9"/>
  <c r="L42" i="9"/>
  <c r="L82" i="9"/>
  <c r="L139" i="9" s="1"/>
  <c r="L84" i="9"/>
  <c r="L141" i="9"/>
  <c r="L89" i="9"/>
  <c r="L99" i="9"/>
  <c r="K32" i="9"/>
  <c r="K42" i="9"/>
  <c r="K82" i="9"/>
  <c r="K84" i="9"/>
  <c r="K141" i="9" s="1"/>
  <c r="K89" i="9"/>
  <c r="J32" i="9"/>
  <c r="J42" i="9"/>
  <c r="J82" i="9"/>
  <c r="J139" i="9" s="1"/>
  <c r="J84" i="9"/>
  <c r="J141" i="9" s="1"/>
  <c r="J89" i="9"/>
  <c r="J113" i="9" s="1"/>
  <c r="I32" i="9"/>
  <c r="I42" i="9"/>
  <c r="I82" i="9"/>
  <c r="I139" i="9" s="1"/>
  <c r="I84" i="9"/>
  <c r="I141" i="9" s="1"/>
  <c r="I89" i="9"/>
  <c r="H32" i="9"/>
  <c r="H42" i="9"/>
  <c r="H82" i="9"/>
  <c r="H139" i="9" s="1"/>
  <c r="H84" i="9"/>
  <c r="H141" i="9" s="1"/>
  <c r="H89" i="9"/>
  <c r="G32" i="9"/>
  <c r="G42" i="9"/>
  <c r="G82" i="9"/>
  <c r="G139" i="9" s="1"/>
  <c r="G84" i="9"/>
  <c r="G141" i="9" s="1"/>
  <c r="G89" i="9"/>
  <c r="R80" i="9"/>
  <c r="R137" i="9" s="1"/>
  <c r="Q80" i="9"/>
  <c r="Q137" i="9" s="1"/>
  <c r="P80" i="9"/>
  <c r="P137" i="9" s="1"/>
  <c r="O80" i="9"/>
  <c r="O137" i="9" s="1"/>
  <c r="N80" i="9"/>
  <c r="N137" i="9" s="1"/>
  <c r="M80" i="9"/>
  <c r="M137" i="9" s="1"/>
  <c r="L80" i="9"/>
  <c r="L137" i="9" s="1"/>
  <c r="K80" i="9"/>
  <c r="K137" i="9"/>
  <c r="J80" i="9"/>
  <c r="I80" i="9"/>
  <c r="I137" i="9" s="1"/>
  <c r="H80" i="9"/>
  <c r="H137" i="9" s="1"/>
  <c r="G80" i="9"/>
  <c r="G137" i="9" s="1"/>
  <c r="R79" i="9"/>
  <c r="R136" i="9" s="1"/>
  <c r="Q79" i="9"/>
  <c r="Q136" i="9" s="1"/>
  <c r="P79" i="9"/>
  <c r="P136" i="9" s="1"/>
  <c r="O79" i="9"/>
  <c r="O136" i="9" s="1"/>
  <c r="N79" i="9"/>
  <c r="N136" i="9" s="1"/>
  <c r="M79" i="9"/>
  <c r="M136" i="9" s="1"/>
  <c r="L79" i="9"/>
  <c r="L136" i="9" s="1"/>
  <c r="K79" i="9"/>
  <c r="K136" i="9" s="1"/>
  <c r="J79" i="9"/>
  <c r="J136" i="9" s="1"/>
  <c r="I79" i="9"/>
  <c r="I136" i="9" s="1"/>
  <c r="H79" i="9"/>
  <c r="H136" i="9" s="1"/>
  <c r="G79" i="9"/>
  <c r="G136" i="9" s="1"/>
  <c r="R78" i="9"/>
  <c r="R135" i="9" s="1"/>
  <c r="Q78" i="9"/>
  <c r="Q135" i="9" s="1"/>
  <c r="P78" i="9"/>
  <c r="P135" i="9" s="1"/>
  <c r="O78" i="9"/>
  <c r="O135" i="9" s="1"/>
  <c r="N78" i="9"/>
  <c r="N135" i="9" s="1"/>
  <c r="M78" i="9"/>
  <c r="M135" i="9" s="1"/>
  <c r="L78" i="9"/>
  <c r="L135" i="9" s="1"/>
  <c r="K78" i="9"/>
  <c r="K135" i="9" s="1"/>
  <c r="J78" i="9"/>
  <c r="J135" i="9" s="1"/>
  <c r="I78" i="9"/>
  <c r="I135" i="9" s="1"/>
  <c r="H78" i="9"/>
  <c r="H135" i="9" s="1"/>
  <c r="G78" i="9"/>
  <c r="G135" i="9" s="1"/>
  <c r="R77" i="9"/>
  <c r="R134" i="9" s="1"/>
  <c r="Q77" i="9"/>
  <c r="Q134" i="9" s="1"/>
  <c r="P77" i="9"/>
  <c r="P134" i="9" s="1"/>
  <c r="O77" i="9"/>
  <c r="O134" i="9" s="1"/>
  <c r="N77" i="9"/>
  <c r="N134" i="9" s="1"/>
  <c r="M77" i="9"/>
  <c r="M134" i="9" s="1"/>
  <c r="L77" i="9"/>
  <c r="L134" i="9" s="1"/>
  <c r="K77" i="9"/>
  <c r="K134" i="9" s="1"/>
  <c r="J77" i="9"/>
  <c r="J134" i="9"/>
  <c r="I77" i="9"/>
  <c r="H77" i="9"/>
  <c r="H134" i="9" s="1"/>
  <c r="G77" i="9"/>
  <c r="G134" i="9" s="1"/>
  <c r="R76" i="9"/>
  <c r="R133" i="9" s="1"/>
  <c r="Q76" i="9"/>
  <c r="Q133" i="9" s="1"/>
  <c r="P76" i="9"/>
  <c r="P133" i="9" s="1"/>
  <c r="O76" i="9"/>
  <c r="O133" i="9" s="1"/>
  <c r="N76" i="9"/>
  <c r="N133" i="9" s="1"/>
  <c r="M76" i="9"/>
  <c r="M133" i="9" s="1"/>
  <c r="L76" i="9"/>
  <c r="L133" i="9" s="1"/>
  <c r="K76" i="9"/>
  <c r="K133" i="9" s="1"/>
  <c r="J76" i="9"/>
  <c r="I76" i="9"/>
  <c r="I133" i="9" s="1"/>
  <c r="H76" i="9"/>
  <c r="H133" i="9"/>
  <c r="G76" i="9"/>
  <c r="G133" i="9" s="1"/>
  <c r="R75" i="9"/>
  <c r="R132" i="9" s="1"/>
  <c r="Q75" i="9"/>
  <c r="Q132" i="9" s="1"/>
  <c r="P75" i="9"/>
  <c r="P132" i="9" s="1"/>
  <c r="O75" i="9"/>
  <c r="O132" i="9" s="1"/>
  <c r="N75" i="9"/>
  <c r="N132" i="9" s="1"/>
  <c r="M75" i="9"/>
  <c r="M132" i="9" s="1"/>
  <c r="L75" i="9"/>
  <c r="L132" i="9" s="1"/>
  <c r="K75" i="9"/>
  <c r="K132" i="9" s="1"/>
  <c r="J75" i="9"/>
  <c r="J132" i="9" s="1"/>
  <c r="I75" i="9"/>
  <c r="H75" i="9"/>
  <c r="H132" i="9" s="1"/>
  <c r="G75" i="9"/>
  <c r="G132" i="9" s="1"/>
  <c r="R74" i="9"/>
  <c r="R131" i="9" s="1"/>
  <c r="Q74" i="9"/>
  <c r="Q131" i="9" s="1"/>
  <c r="P74" i="9"/>
  <c r="P131" i="9" s="1"/>
  <c r="O74" i="9"/>
  <c r="O131" i="9" s="1"/>
  <c r="N74" i="9"/>
  <c r="N131" i="9" s="1"/>
  <c r="M74" i="9"/>
  <c r="M131" i="9" s="1"/>
  <c r="L74" i="9"/>
  <c r="L131" i="9"/>
  <c r="K74" i="9"/>
  <c r="K131" i="9" s="1"/>
  <c r="J74" i="9"/>
  <c r="J131" i="9" s="1"/>
  <c r="I74" i="9"/>
  <c r="I131" i="9" s="1"/>
  <c r="H74" i="9"/>
  <c r="H131" i="9" s="1"/>
  <c r="G74" i="9"/>
  <c r="R73" i="9"/>
  <c r="R130" i="9" s="1"/>
  <c r="Q73" i="9"/>
  <c r="Q130" i="9" s="1"/>
  <c r="P73" i="9"/>
  <c r="P130" i="9" s="1"/>
  <c r="O73" i="9"/>
  <c r="O130" i="9" s="1"/>
  <c r="N73" i="9"/>
  <c r="N130" i="9" s="1"/>
  <c r="M73" i="9"/>
  <c r="M130" i="9" s="1"/>
  <c r="L73" i="9"/>
  <c r="L130" i="9" s="1"/>
  <c r="K73" i="9"/>
  <c r="J73" i="9"/>
  <c r="J130" i="9" s="1"/>
  <c r="I73" i="9"/>
  <c r="I130" i="9" s="1"/>
  <c r="H73" i="9"/>
  <c r="H130" i="9" s="1"/>
  <c r="G73" i="9"/>
  <c r="G130" i="9" s="1"/>
  <c r="R70" i="9"/>
  <c r="R127" i="9" s="1"/>
  <c r="Q70" i="9"/>
  <c r="Q127" i="9" s="1"/>
  <c r="P70" i="9"/>
  <c r="P127" i="9" s="1"/>
  <c r="O70" i="9"/>
  <c r="O127" i="9" s="1"/>
  <c r="N70" i="9"/>
  <c r="N127" i="9" s="1"/>
  <c r="M70" i="9"/>
  <c r="M127" i="9"/>
  <c r="L70" i="9"/>
  <c r="L127" i="9" s="1"/>
  <c r="K70" i="9"/>
  <c r="K127" i="9" s="1"/>
  <c r="J70" i="9"/>
  <c r="J127" i="9" s="1"/>
  <c r="I70" i="9"/>
  <c r="I127" i="9" s="1"/>
  <c r="H70" i="9"/>
  <c r="H127" i="9" s="1"/>
  <c r="G70" i="9"/>
  <c r="G127" i="9" s="1"/>
  <c r="R69" i="9"/>
  <c r="R126" i="9" s="1"/>
  <c r="Q69" i="9"/>
  <c r="Q126" i="9" s="1"/>
  <c r="P69" i="9"/>
  <c r="P126" i="9" s="1"/>
  <c r="O69" i="9"/>
  <c r="O126" i="9" s="1"/>
  <c r="N69" i="9"/>
  <c r="N126" i="9" s="1"/>
  <c r="M69" i="9"/>
  <c r="M126" i="9" s="1"/>
  <c r="L69" i="9"/>
  <c r="L126" i="9" s="1"/>
  <c r="K69" i="9"/>
  <c r="K126" i="9" s="1"/>
  <c r="J69" i="9"/>
  <c r="J126" i="9" s="1"/>
  <c r="I69" i="9"/>
  <c r="I126" i="9" s="1"/>
  <c r="H69" i="9"/>
  <c r="H126" i="9" s="1"/>
  <c r="G69" i="9"/>
  <c r="G126" i="9" s="1"/>
  <c r="R68" i="9"/>
  <c r="R125" i="9" s="1"/>
  <c r="Q68" i="9"/>
  <c r="Q125" i="9" s="1"/>
  <c r="P68" i="9"/>
  <c r="P125" i="9" s="1"/>
  <c r="O68" i="9"/>
  <c r="O125" i="9" s="1"/>
  <c r="N68" i="9"/>
  <c r="N125" i="9" s="1"/>
  <c r="M68" i="9"/>
  <c r="M125" i="9" s="1"/>
  <c r="L68" i="9"/>
  <c r="L125" i="9" s="1"/>
  <c r="K68" i="9"/>
  <c r="K125" i="9" s="1"/>
  <c r="J68" i="9"/>
  <c r="J125" i="9" s="1"/>
  <c r="I68" i="9"/>
  <c r="I125" i="9" s="1"/>
  <c r="H68" i="9"/>
  <c r="H125" i="9" s="1"/>
  <c r="G68" i="9"/>
  <c r="G125" i="9" s="1"/>
  <c r="R67" i="9"/>
  <c r="R124" i="9" s="1"/>
  <c r="Q67" i="9"/>
  <c r="Q124" i="9" s="1"/>
  <c r="P67" i="9"/>
  <c r="P124" i="9" s="1"/>
  <c r="O67" i="9"/>
  <c r="O124" i="9" s="1"/>
  <c r="N67" i="9"/>
  <c r="N124" i="9" s="1"/>
  <c r="M67" i="9"/>
  <c r="M124" i="9" s="1"/>
  <c r="L67" i="9"/>
  <c r="L124" i="9" s="1"/>
  <c r="K67" i="9"/>
  <c r="K124" i="9" s="1"/>
  <c r="J67" i="9"/>
  <c r="J124" i="9" s="1"/>
  <c r="I67" i="9"/>
  <c r="I124" i="9" s="1"/>
  <c r="H67" i="9"/>
  <c r="H124" i="9" s="1"/>
  <c r="G67" i="9"/>
  <c r="G124" i="9" s="1"/>
  <c r="R66" i="9"/>
  <c r="R123" i="9" s="1"/>
  <c r="Q66" i="9"/>
  <c r="Q123" i="9" s="1"/>
  <c r="P66" i="9"/>
  <c r="P123" i="9" s="1"/>
  <c r="O66" i="9"/>
  <c r="O123" i="9" s="1"/>
  <c r="N66" i="9"/>
  <c r="N123" i="9" s="1"/>
  <c r="M66" i="9"/>
  <c r="M123" i="9" s="1"/>
  <c r="L66" i="9"/>
  <c r="L123" i="9" s="1"/>
  <c r="K66" i="9"/>
  <c r="K123" i="9" s="1"/>
  <c r="J66" i="9"/>
  <c r="J123" i="9" s="1"/>
  <c r="I66" i="9"/>
  <c r="I123" i="9" s="1"/>
  <c r="H66" i="9"/>
  <c r="H123" i="9" s="1"/>
  <c r="G66" i="9"/>
  <c r="G123" i="9" s="1"/>
  <c r="R65" i="9"/>
  <c r="R122" i="9" s="1"/>
  <c r="Q65" i="9"/>
  <c r="Q122" i="9" s="1"/>
  <c r="P65" i="9"/>
  <c r="P122" i="9" s="1"/>
  <c r="O65" i="9"/>
  <c r="O122" i="9" s="1"/>
  <c r="N65" i="9"/>
  <c r="N122" i="9" s="1"/>
  <c r="M65" i="9"/>
  <c r="M122" i="9" s="1"/>
  <c r="L65" i="9"/>
  <c r="L122" i="9" s="1"/>
  <c r="K65" i="9"/>
  <c r="K122" i="9" s="1"/>
  <c r="J65" i="9"/>
  <c r="J122" i="9" s="1"/>
  <c r="I65" i="9"/>
  <c r="I122" i="9" s="1"/>
  <c r="H65" i="9"/>
  <c r="G65" i="9"/>
  <c r="G122" i="9" s="1"/>
  <c r="R64" i="9"/>
  <c r="R121" i="9" s="1"/>
  <c r="Q64" i="9"/>
  <c r="Q121" i="9" s="1"/>
  <c r="P64" i="9"/>
  <c r="P121" i="9" s="1"/>
  <c r="O64" i="9"/>
  <c r="O121" i="9" s="1"/>
  <c r="N64" i="9"/>
  <c r="N121" i="9" s="1"/>
  <c r="M64" i="9"/>
  <c r="M121" i="9" s="1"/>
  <c r="L64" i="9"/>
  <c r="L121" i="9" s="1"/>
  <c r="K64" i="9"/>
  <c r="K121" i="9" s="1"/>
  <c r="J64" i="9"/>
  <c r="J121" i="9" s="1"/>
  <c r="I64" i="9"/>
  <c r="I121" i="9" s="1"/>
  <c r="H64" i="9"/>
  <c r="G64" i="9"/>
  <c r="G121" i="9" s="1"/>
  <c r="R63" i="9"/>
  <c r="R120" i="9" s="1"/>
  <c r="Q63" i="9"/>
  <c r="Q120" i="9" s="1"/>
  <c r="P63" i="9"/>
  <c r="P120" i="9" s="1"/>
  <c r="O63" i="9"/>
  <c r="O120" i="9" s="1"/>
  <c r="N63" i="9"/>
  <c r="N120" i="9" s="1"/>
  <c r="M63" i="9"/>
  <c r="M120" i="9" s="1"/>
  <c r="L63" i="9"/>
  <c r="L120" i="9" s="1"/>
  <c r="K63" i="9"/>
  <c r="K120" i="9" s="1"/>
  <c r="J63" i="9"/>
  <c r="J120" i="9" s="1"/>
  <c r="I63" i="9"/>
  <c r="I120" i="9" s="1"/>
  <c r="H63" i="9"/>
  <c r="G63" i="9"/>
  <c r="G120" i="9" s="1"/>
  <c r="F21" i="9"/>
  <c r="F20" i="9"/>
  <c r="F13" i="9"/>
  <c r="F12" i="9"/>
  <c r="F97" i="9"/>
  <c r="F96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5" i="9"/>
  <c r="F94" i="9"/>
  <c r="F93" i="9"/>
  <c r="F92" i="9"/>
  <c r="F91" i="9"/>
  <c r="F48" i="9"/>
  <c r="F47" i="9"/>
  <c r="F6" i="9"/>
  <c r="F7" i="9"/>
  <c r="F54" i="9"/>
  <c r="F53" i="9"/>
  <c r="F52" i="9"/>
  <c r="F51" i="9"/>
  <c r="F50" i="9"/>
  <c r="F49" i="9"/>
  <c r="F46" i="9"/>
  <c r="F45" i="9"/>
  <c r="F44" i="9"/>
  <c r="F43" i="9"/>
  <c r="F8" i="9"/>
  <c r="F9" i="9"/>
  <c r="F10" i="9"/>
  <c r="F11" i="9"/>
  <c r="F16" i="9"/>
  <c r="F17" i="9"/>
  <c r="F18" i="9"/>
  <c r="F19" i="9"/>
  <c r="F22" i="9"/>
  <c r="F23" i="9"/>
  <c r="F25" i="9"/>
  <c r="F26" i="9"/>
  <c r="F27" i="9"/>
  <c r="D34" i="1"/>
  <c r="E34" i="1"/>
  <c r="F34" i="1"/>
  <c r="G34" i="1"/>
  <c r="O35" i="1"/>
  <c r="N35" i="1"/>
  <c r="M35" i="1"/>
  <c r="L35" i="1"/>
  <c r="K35" i="1"/>
  <c r="J35" i="1"/>
  <c r="I35" i="1"/>
  <c r="H35" i="1"/>
  <c r="G35" i="1"/>
  <c r="F35" i="1"/>
  <c r="E35" i="1"/>
  <c r="D35" i="1"/>
  <c r="O34" i="1"/>
  <c r="N34" i="1"/>
  <c r="M34" i="1"/>
  <c r="L34" i="1"/>
  <c r="K34" i="1"/>
  <c r="J34" i="1"/>
  <c r="I34" i="1"/>
  <c r="H34" i="1"/>
  <c r="C33" i="1"/>
  <c r="C32" i="1"/>
  <c r="C31" i="1"/>
  <c r="C13" i="1"/>
  <c r="C12" i="1"/>
  <c r="C11" i="1"/>
  <c r="C10" i="1"/>
  <c r="C7" i="1"/>
  <c r="C6" i="1"/>
  <c r="C5" i="1"/>
  <c r="C4" i="1"/>
  <c r="F24" i="9"/>
  <c r="P72" i="9"/>
  <c r="P129" i="9" s="1"/>
  <c r="O113" i="9"/>
  <c r="L112" i="9"/>
  <c r="M112" i="9"/>
  <c r="K112" i="9"/>
  <c r="R29" i="9"/>
  <c r="N28" i="9"/>
  <c r="M28" i="9"/>
  <c r="I61" i="9"/>
  <c r="G113" i="9"/>
  <c r="N72" i="9"/>
  <c r="N129" i="9" s="1"/>
  <c r="O55" i="9"/>
  <c r="P29" i="9"/>
  <c r="Q29" i="9"/>
  <c r="F21" i="1"/>
  <c r="F42" i="1"/>
  <c r="M20" i="1"/>
  <c r="K41" i="1"/>
  <c r="I55" i="9"/>
  <c r="Q113" i="9"/>
  <c r="N112" i="9"/>
  <c r="R113" i="9" l="1"/>
  <c r="P113" i="9"/>
  <c r="P112" i="9"/>
  <c r="O129" i="9"/>
  <c r="M128" i="9"/>
  <c r="L113" i="9"/>
  <c r="K113" i="9"/>
  <c r="J128" i="9"/>
  <c r="F99" i="9"/>
  <c r="G112" i="9"/>
  <c r="Q112" i="9"/>
  <c r="M113" i="9"/>
  <c r="J72" i="9"/>
  <c r="J129" i="9" s="1"/>
  <c r="I56" i="9"/>
  <c r="Q71" i="9"/>
  <c r="Q128" i="9" s="1"/>
  <c r="O56" i="9"/>
  <c r="N55" i="9"/>
  <c r="N71" i="9"/>
  <c r="N128" i="9" s="1"/>
  <c r="M72" i="9"/>
  <c r="M129" i="9" s="1"/>
  <c r="L71" i="9"/>
  <c r="K72" i="9"/>
  <c r="K129" i="9" s="1"/>
  <c r="K56" i="9"/>
  <c r="J55" i="9"/>
  <c r="M55" i="9"/>
  <c r="P61" i="9"/>
  <c r="P118" i="9" s="1"/>
  <c r="O62" i="9"/>
  <c r="O119" i="9" s="1"/>
  <c r="J61" i="9"/>
  <c r="Q56" i="9"/>
  <c r="O61" i="9"/>
  <c r="O118" i="9" s="1"/>
  <c r="H61" i="9"/>
  <c r="H118" i="9" s="1"/>
  <c r="G55" i="9"/>
  <c r="F79" i="9"/>
  <c r="L28" i="9"/>
  <c r="Q28" i="9"/>
  <c r="N29" i="9"/>
  <c r="K71" i="9"/>
  <c r="K128" i="9" s="1"/>
  <c r="I29" i="9"/>
  <c r="I72" i="9"/>
  <c r="I129" i="9" s="1"/>
  <c r="G29" i="9"/>
  <c r="F14" i="9"/>
  <c r="G28" i="9"/>
  <c r="O28" i="9"/>
  <c r="K28" i="9"/>
  <c r="Q62" i="9"/>
  <c r="Q119" i="9" s="1"/>
  <c r="I62" i="9"/>
  <c r="I119" i="9" s="1"/>
  <c r="R62" i="9"/>
  <c r="O29" i="9"/>
  <c r="J62" i="9"/>
  <c r="J119" i="9" s="1"/>
  <c r="J28" i="9"/>
  <c r="O42" i="1"/>
  <c r="M21" i="1"/>
  <c r="M41" i="1"/>
  <c r="J20" i="1"/>
  <c r="N20" i="1"/>
  <c r="D20" i="1"/>
  <c r="L42" i="1"/>
  <c r="L41" i="1"/>
  <c r="J42" i="1"/>
  <c r="G42" i="1"/>
  <c r="K20" i="1"/>
  <c r="H20" i="1"/>
  <c r="D21" i="1"/>
  <c r="O41" i="1"/>
  <c r="H41" i="1"/>
  <c r="M42" i="1"/>
  <c r="K42" i="1"/>
  <c r="C34" i="1"/>
  <c r="C35" i="1"/>
  <c r="C27" i="1"/>
  <c r="C28" i="1"/>
  <c r="O21" i="1"/>
  <c r="I42" i="1"/>
  <c r="G41" i="1"/>
  <c r="N21" i="1"/>
  <c r="H21" i="1"/>
  <c r="L21" i="1"/>
  <c r="C15" i="1"/>
  <c r="E21" i="1"/>
  <c r="D42" i="1"/>
  <c r="I41" i="1"/>
  <c r="N41" i="1"/>
  <c r="G20" i="1"/>
  <c r="I21" i="1"/>
  <c r="E41" i="1"/>
  <c r="C8" i="1"/>
  <c r="C17" i="1"/>
  <c r="C16" i="1"/>
  <c r="I112" i="9"/>
  <c r="F135" i="9"/>
  <c r="I113" i="9"/>
  <c r="H113" i="9"/>
  <c r="H112" i="9"/>
  <c r="O112" i="9"/>
  <c r="M118" i="9"/>
  <c r="F88" i="9"/>
  <c r="R112" i="9"/>
  <c r="G118" i="9"/>
  <c r="K55" i="9"/>
  <c r="L56" i="9"/>
  <c r="N56" i="9"/>
  <c r="H72" i="9"/>
  <c r="H129" i="9" s="1"/>
  <c r="O71" i="9"/>
  <c r="L72" i="9"/>
  <c r="L129" i="9" s="1"/>
  <c r="I71" i="9"/>
  <c r="I128" i="9" s="1"/>
  <c r="F67" i="9"/>
  <c r="N62" i="9"/>
  <c r="N119" i="9" s="1"/>
  <c r="L61" i="9"/>
  <c r="L118" i="9" s="1"/>
  <c r="N61" i="9"/>
  <c r="L62" i="9"/>
  <c r="L119" i="9" s="1"/>
  <c r="J56" i="9"/>
  <c r="F66" i="9"/>
  <c r="R55" i="9"/>
  <c r="R56" i="9"/>
  <c r="K29" i="9"/>
  <c r="J29" i="9"/>
  <c r="F15" i="9"/>
  <c r="H28" i="9"/>
  <c r="H29" i="9"/>
  <c r="H71" i="9"/>
  <c r="H128" i="9" s="1"/>
  <c r="G56" i="9"/>
  <c r="G72" i="9"/>
  <c r="G129" i="9" s="1"/>
  <c r="F41" i="9"/>
  <c r="F127" i="9"/>
  <c r="F69" i="9"/>
  <c r="G62" i="9"/>
  <c r="R72" i="9"/>
  <c r="R129" i="9" s="1"/>
  <c r="F140" i="9"/>
  <c r="F81" i="9"/>
  <c r="J85" i="9"/>
  <c r="J142" i="9" s="1"/>
  <c r="F83" i="9"/>
  <c r="F136" i="9"/>
  <c r="G71" i="9"/>
  <c r="G128" i="9" s="1"/>
  <c r="F124" i="9"/>
  <c r="M85" i="9"/>
  <c r="M142" i="9" s="1"/>
  <c r="M145" i="9" s="1"/>
  <c r="Q61" i="9"/>
  <c r="F126" i="9"/>
  <c r="F123" i="9"/>
  <c r="R71" i="9"/>
  <c r="R128" i="9" s="1"/>
  <c r="F125" i="9"/>
  <c r="F68" i="9"/>
  <c r="K62" i="9"/>
  <c r="K119" i="9" s="1"/>
  <c r="F5" i="9"/>
  <c r="P28" i="9"/>
  <c r="K118" i="9"/>
  <c r="F4" i="9"/>
  <c r="J118" i="9"/>
  <c r="J133" i="9"/>
  <c r="F133" i="9" s="1"/>
  <c r="F76" i="9"/>
  <c r="J137" i="9"/>
  <c r="F137" i="9" s="1"/>
  <c r="F80" i="9"/>
  <c r="N113" i="9"/>
  <c r="P62" i="9"/>
  <c r="P56" i="9"/>
  <c r="R61" i="9"/>
  <c r="R28" i="9"/>
  <c r="F39" i="1"/>
  <c r="C18" i="1"/>
  <c r="H121" i="9"/>
  <c r="F121" i="9" s="1"/>
  <c r="F64" i="9"/>
  <c r="H62" i="9"/>
  <c r="H56" i="9"/>
  <c r="F98" i="9"/>
  <c r="F89" i="9"/>
  <c r="F31" i="9"/>
  <c r="F32" i="9"/>
  <c r="F78" i="9"/>
  <c r="I118" i="9"/>
  <c r="C37" i="1"/>
  <c r="H120" i="9"/>
  <c r="F120" i="9" s="1"/>
  <c r="F63" i="9"/>
  <c r="H122" i="9"/>
  <c r="F122" i="9" s="1"/>
  <c r="F65" i="9"/>
  <c r="K130" i="9"/>
  <c r="F130" i="9" s="1"/>
  <c r="F73" i="9"/>
  <c r="G131" i="9"/>
  <c r="F131" i="9" s="1"/>
  <c r="F74" i="9"/>
  <c r="I132" i="9"/>
  <c r="F132" i="9" s="1"/>
  <c r="F75" i="9"/>
  <c r="F141" i="9"/>
  <c r="F42" i="9"/>
  <c r="K139" i="9"/>
  <c r="F139" i="9" s="1"/>
  <c r="F82" i="9"/>
  <c r="M62" i="9"/>
  <c r="M29" i="9"/>
  <c r="J21" i="1"/>
  <c r="C9" i="1"/>
  <c r="F138" i="9"/>
  <c r="F70" i="9"/>
  <c r="F84" i="9"/>
  <c r="I134" i="9"/>
  <c r="F134" i="9" s="1"/>
  <c r="F77" i="9"/>
  <c r="E42" i="1"/>
  <c r="C38" i="1"/>
  <c r="H40" i="1"/>
  <c r="C19" i="1"/>
  <c r="C14" i="1"/>
  <c r="E20" i="1"/>
  <c r="Q72" i="9"/>
  <c r="P71" i="9"/>
  <c r="L128" i="9"/>
  <c r="N42" i="1"/>
  <c r="K85" i="9" l="1"/>
  <c r="K142" i="9" s="1"/>
  <c r="K145" i="9" s="1"/>
  <c r="O86" i="9"/>
  <c r="O143" i="9" s="1"/>
  <c r="O146" i="9" s="1"/>
  <c r="O85" i="9"/>
  <c r="O142" i="9" s="1"/>
  <c r="O145" i="9" s="1"/>
  <c r="N86" i="9"/>
  <c r="N143" i="9" s="1"/>
  <c r="N146" i="9" s="1"/>
  <c r="F55" i="9"/>
  <c r="O128" i="9"/>
  <c r="R86" i="9"/>
  <c r="R143" i="9" s="1"/>
  <c r="R146" i="9" s="1"/>
  <c r="I85" i="9"/>
  <c r="I142" i="9" s="1"/>
  <c r="H85" i="9"/>
  <c r="H142" i="9" s="1"/>
  <c r="H145" i="9" s="1"/>
  <c r="L85" i="9"/>
  <c r="L142" i="9" s="1"/>
  <c r="L145" i="9" s="1"/>
  <c r="I86" i="9"/>
  <c r="I143" i="9" s="1"/>
  <c r="I146" i="9" s="1"/>
  <c r="R119" i="9"/>
  <c r="L86" i="9"/>
  <c r="L143" i="9" s="1"/>
  <c r="L146" i="9" s="1"/>
  <c r="K86" i="9"/>
  <c r="K143" i="9" s="1"/>
  <c r="J86" i="9"/>
  <c r="J143" i="9" s="1"/>
  <c r="J146" i="9" s="1"/>
  <c r="F29" i="9"/>
  <c r="J145" i="9"/>
  <c r="C20" i="1"/>
  <c r="C21" i="1"/>
  <c r="F113" i="9"/>
  <c r="F112" i="9"/>
  <c r="N118" i="9"/>
  <c r="N85" i="9"/>
  <c r="N142" i="9" s="1"/>
  <c r="N145" i="9" s="1"/>
  <c r="F61" i="9"/>
  <c r="F56" i="9"/>
  <c r="G86" i="9"/>
  <c r="G143" i="9" s="1"/>
  <c r="G146" i="9" s="1"/>
  <c r="G119" i="9"/>
  <c r="G85" i="9"/>
  <c r="G142" i="9" s="1"/>
  <c r="G145" i="9" s="1"/>
  <c r="Q118" i="9"/>
  <c r="Q85" i="9"/>
  <c r="Q142" i="9" s="1"/>
  <c r="Q145" i="9" s="1"/>
  <c r="F28" i="9"/>
  <c r="Q129" i="9"/>
  <c r="F129" i="9" s="1"/>
  <c r="Q86" i="9"/>
  <c r="Q143" i="9" s="1"/>
  <c r="Q146" i="9" s="1"/>
  <c r="M86" i="9"/>
  <c r="M143" i="9" s="1"/>
  <c r="M146" i="9" s="1"/>
  <c r="M119" i="9"/>
  <c r="C39" i="1"/>
  <c r="F41" i="1"/>
  <c r="R118" i="9"/>
  <c r="R85" i="9"/>
  <c r="R142" i="9" s="1"/>
  <c r="R145" i="9" s="1"/>
  <c r="H42" i="1"/>
  <c r="C42" i="1" s="1"/>
  <c r="C40" i="1"/>
  <c r="P86" i="9"/>
  <c r="P143" i="9" s="1"/>
  <c r="P146" i="9" s="1"/>
  <c r="P119" i="9"/>
  <c r="F72" i="9"/>
  <c r="F71" i="9"/>
  <c r="P128" i="9"/>
  <c r="H119" i="9"/>
  <c r="H86" i="9"/>
  <c r="F62" i="9"/>
  <c r="P85" i="9"/>
  <c r="F128" i="9" l="1"/>
  <c r="K146" i="9"/>
  <c r="F118" i="9"/>
  <c r="H143" i="9"/>
  <c r="F86" i="9"/>
  <c r="C41" i="1"/>
  <c r="I145" i="9"/>
  <c r="P142" i="9"/>
  <c r="F85" i="9"/>
  <c r="F119" i="9"/>
  <c r="P145" i="9" l="1"/>
  <c r="F145" i="9" s="1"/>
  <c r="F142" i="9"/>
  <c r="H146" i="9"/>
  <c r="F146" i="9" s="1"/>
  <c r="F143" i="9"/>
</calcChain>
</file>

<file path=xl/sharedStrings.xml><?xml version="1.0" encoding="utf-8"?>
<sst xmlns="http://schemas.openxmlformats.org/spreadsheetml/2006/main" count="162" uniqueCount="67">
  <si>
    <t>10月</t>
  </si>
  <si>
    <t>11月</t>
  </si>
  <si>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</si>
  <si>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</si>
  <si>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</si>
  <si>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</si>
  <si>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</si>
  <si>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</si>
  <si>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</si>
  <si>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</si>
  <si>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</si>
  <si>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取扱高</t>
  </si>
  <si>
    <t>上段：数量　kg
下段：金額　円</t>
    <rPh sb="0" eb="2">
      <t>ジョウダン</t>
    </rPh>
    <rPh sb="3" eb="5">
      <t>スウリョウ</t>
    </rPh>
    <rPh sb="9" eb="11">
      <t>ゲダン</t>
    </rPh>
    <rPh sb="12" eb="14">
      <t>キンガク</t>
    </rPh>
    <rPh sb="15" eb="16">
      <t>エン</t>
    </rPh>
    <phoneticPr fontId="2"/>
  </si>
  <si>
    <t>月別</t>
    <rPh sb="0" eb="2">
      <t>ツキベツ</t>
    </rPh>
    <phoneticPr fontId="2"/>
  </si>
  <si>
    <t>通年</t>
    <rPh sb="0" eb="2">
      <t>ツウネン</t>
    </rPh>
    <phoneticPr fontId="2"/>
  </si>
  <si>
    <t>１月</t>
    <rPh sb="1" eb="2">
      <t>ガツ</t>
    </rPh>
    <phoneticPr fontId="2"/>
  </si>
  <si>
    <t>種類別</t>
    <rPh sb="0" eb="3">
      <t>シュルイベツ</t>
    </rPh>
    <phoneticPr fontId="2"/>
  </si>
  <si>
    <t>野菜</t>
    <rPh sb="0" eb="2">
      <t>ヤサイ</t>
    </rPh>
    <phoneticPr fontId="2"/>
  </si>
  <si>
    <t>果実</t>
    <rPh sb="0" eb="2">
      <t>カジツ</t>
    </rPh>
    <phoneticPr fontId="2"/>
  </si>
  <si>
    <t>計</t>
    <rPh sb="0" eb="1">
      <t>ケイ</t>
    </rPh>
    <phoneticPr fontId="2"/>
  </si>
  <si>
    <t>野菜</t>
    <rPh sb="0" eb="2">
      <t>ヤサイ</t>
    </rPh>
    <phoneticPr fontId="2"/>
  </si>
  <si>
    <t>果実</t>
    <rPh sb="0" eb="2">
      <t>カジツ</t>
    </rPh>
    <phoneticPr fontId="2"/>
  </si>
  <si>
    <t>野菜</t>
    <rPh sb="0" eb="2">
      <t>ヤサイ</t>
    </rPh>
    <phoneticPr fontId="2"/>
  </si>
  <si>
    <t>果実</t>
    <rPh sb="0" eb="2">
      <t>カジツ</t>
    </rPh>
    <phoneticPr fontId="2"/>
  </si>
  <si>
    <t>野菜</t>
    <rPh sb="0" eb="2">
      <t>ヤサイ</t>
    </rPh>
    <phoneticPr fontId="2"/>
  </si>
  <si>
    <t>うち近郊売場</t>
    <rPh sb="2" eb="4">
      <t>キンコウ</t>
    </rPh>
    <rPh sb="4" eb="6">
      <t>ウリバ</t>
    </rPh>
    <phoneticPr fontId="2"/>
  </si>
  <si>
    <t>果実</t>
    <rPh sb="0" eb="2">
      <t>カジツ</t>
    </rPh>
    <phoneticPr fontId="2"/>
  </si>
  <si>
    <t>野菜</t>
    <rPh sb="0" eb="2">
      <t>ヤサイ</t>
    </rPh>
    <phoneticPr fontId="2"/>
  </si>
  <si>
    <t>果実</t>
    <rPh sb="0" eb="2">
      <t>カジツ</t>
    </rPh>
    <phoneticPr fontId="2"/>
  </si>
  <si>
    <t xml:space="preserve"> 水産物部月別取扱高表</t>
    <rPh sb="1" eb="4">
      <t>スイサンブツ</t>
    </rPh>
    <rPh sb="4" eb="5">
      <t>ブ</t>
    </rPh>
    <rPh sb="5" eb="7">
      <t>ツキベツ</t>
    </rPh>
    <rPh sb="7" eb="10">
      <t>トリアツカイダカ</t>
    </rPh>
    <rPh sb="10" eb="11">
      <t>ヒョウ</t>
    </rPh>
    <phoneticPr fontId="2"/>
  </si>
  <si>
    <t>上段：数量　kg
下段：金額　円</t>
    <rPh sb="0" eb="2">
      <t>ジョウダン</t>
    </rPh>
    <rPh sb="3" eb="5">
      <t>スウリョウ</t>
    </rPh>
    <rPh sb="9" eb="11">
      <t>ゲダン</t>
    </rPh>
    <rPh sb="12" eb="14">
      <t>キンガク</t>
    </rPh>
    <rPh sb="15" eb="16">
      <t>エン</t>
    </rPh>
    <phoneticPr fontId="2"/>
  </si>
  <si>
    <t>月　別</t>
    <rPh sb="0" eb="1">
      <t>ツキ</t>
    </rPh>
    <rPh sb="2" eb="3">
      <t>ベツ</t>
    </rPh>
    <phoneticPr fontId="2"/>
  </si>
  <si>
    <t>通年</t>
    <rPh sb="0" eb="2">
      <t>ツウネン</t>
    </rPh>
    <phoneticPr fontId="2"/>
  </si>
  <si>
    <t>種類別</t>
    <rPh sb="0" eb="3">
      <t>シュルイベツ</t>
    </rPh>
    <phoneticPr fontId="2"/>
  </si>
  <si>
    <t>生鮮水産物</t>
    <rPh sb="0" eb="2">
      <t>セイセン</t>
    </rPh>
    <rPh sb="2" eb="5">
      <t>スイサンブツ</t>
    </rPh>
    <phoneticPr fontId="2"/>
  </si>
  <si>
    <t>うち鮮魚</t>
    <rPh sb="2" eb="4">
      <t>センギョ</t>
    </rPh>
    <phoneticPr fontId="2"/>
  </si>
  <si>
    <t>うち貝類</t>
    <rPh sb="2" eb="4">
      <t>カイルイ</t>
    </rPh>
    <phoneticPr fontId="2"/>
  </si>
  <si>
    <t>うち淡水魚</t>
    <rPh sb="2" eb="5">
      <t>タンスイギョ</t>
    </rPh>
    <phoneticPr fontId="2"/>
  </si>
  <si>
    <t>うち鯨肉</t>
    <rPh sb="2" eb="4">
      <t>ゲイニク</t>
    </rPh>
    <phoneticPr fontId="2"/>
  </si>
  <si>
    <t>冷凍水産物</t>
    <rPh sb="0" eb="2">
      <t>レイトウ</t>
    </rPh>
    <rPh sb="2" eb="5">
      <t>スイサンブツ</t>
    </rPh>
    <phoneticPr fontId="2"/>
  </si>
  <si>
    <t>うち冷凍魚</t>
    <rPh sb="2" eb="4">
      <t>レイトウ</t>
    </rPh>
    <rPh sb="4" eb="5">
      <t>サカナ</t>
    </rPh>
    <phoneticPr fontId="2"/>
  </si>
  <si>
    <t>うち冷凍貝</t>
    <rPh sb="2" eb="4">
      <t>レイトウ</t>
    </rPh>
    <rPh sb="4" eb="5">
      <t>カイ</t>
    </rPh>
    <phoneticPr fontId="2"/>
  </si>
  <si>
    <t>うち冷凍淡水魚</t>
    <rPh sb="2" eb="4">
      <t>レイトウ</t>
    </rPh>
    <rPh sb="4" eb="7">
      <t>タンスイギョ</t>
    </rPh>
    <phoneticPr fontId="2"/>
  </si>
  <si>
    <t>うち冷凍鯨肉</t>
    <rPh sb="2" eb="4">
      <t>レイトウ</t>
    </rPh>
    <rPh sb="4" eb="6">
      <t>ゲイニク</t>
    </rPh>
    <phoneticPr fontId="2"/>
  </si>
  <si>
    <t>加工水産物</t>
    <rPh sb="0" eb="2">
      <t>カコウ</t>
    </rPh>
    <rPh sb="2" eb="5">
      <t>スイサンブツ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</si>
  <si>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</si>
  <si>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</si>
  <si>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生鮮水産物</t>
    <rPh sb="0" eb="2">
      <t>セイセン</t>
    </rPh>
    <rPh sb="2" eb="5">
      <t>スイサンブツ</t>
    </rPh>
    <phoneticPr fontId="2"/>
  </si>
  <si>
    <t>うち淡水魚</t>
    <rPh sb="2" eb="5">
      <t>タンスイギョ</t>
    </rPh>
    <phoneticPr fontId="2"/>
  </si>
  <si>
    <t>冷凍水産物</t>
    <rPh sb="0" eb="2">
      <t>レイトウ</t>
    </rPh>
    <rPh sb="2" eb="5">
      <t>スイサンブツ</t>
    </rPh>
    <phoneticPr fontId="2"/>
  </si>
  <si>
    <t>うち淡水魚</t>
    <rPh sb="2" eb="5">
      <t>タンスイギョ</t>
    </rPh>
    <phoneticPr fontId="2"/>
  </si>
  <si>
    <t>冷凍水産物</t>
    <rPh sb="0" eb="2">
      <t>レイトウ</t>
    </rPh>
    <rPh sb="2" eb="5">
      <t>スイサンブツ</t>
    </rPh>
    <phoneticPr fontId="2"/>
  </si>
  <si>
    <t>うち淡水魚</t>
    <rPh sb="2" eb="5">
      <t>タンスイギョ</t>
    </rPh>
    <phoneticPr fontId="2"/>
  </si>
  <si>
    <t>冷凍水産物</t>
    <rPh sb="0" eb="2">
      <t>レイトウ</t>
    </rPh>
    <rPh sb="2" eb="5">
      <t>スイサンブツ</t>
    </rPh>
    <phoneticPr fontId="2"/>
  </si>
  <si>
    <t>青果卸売
協同組合</t>
    <rPh sb="0" eb="2">
      <t>セイカ</t>
    </rPh>
    <rPh sb="2" eb="4">
      <t>オロシウリ</t>
    </rPh>
    <rPh sb="6" eb="8">
      <t>キョウドウ</t>
    </rPh>
    <rPh sb="8" eb="10">
      <t>クミアイ</t>
    </rPh>
    <phoneticPr fontId="2"/>
  </si>
  <si>
    <t>大阪北部
中央青果（株）</t>
    <rPh sb="0" eb="2">
      <t>オオサカ</t>
    </rPh>
    <rPh sb="2" eb="4">
      <t>ホクブ</t>
    </rPh>
    <rPh sb="6" eb="8">
      <t>チュウオウ</t>
    </rPh>
    <rPh sb="8" eb="10">
      <t>セイカ</t>
    </rPh>
    <rPh sb="11" eb="12">
      <t>カブ</t>
    </rPh>
    <phoneticPr fontId="2"/>
  </si>
  <si>
    <t>市場計
（青果部・水産物部）</t>
    <rPh sb="0" eb="2">
      <t>シジョウ</t>
    </rPh>
    <rPh sb="2" eb="3">
      <t>ケイ</t>
    </rPh>
    <rPh sb="5" eb="7">
      <t>セイカ</t>
    </rPh>
    <rPh sb="7" eb="8">
      <t>ブ</t>
    </rPh>
    <rPh sb="9" eb="12">
      <t>スイサンブツ</t>
    </rPh>
    <rPh sb="12" eb="13">
      <t>ブ</t>
    </rPh>
    <phoneticPr fontId="2"/>
  </si>
  <si>
    <t>計</t>
    <rPh sb="0" eb="1">
      <t>ケイ</t>
    </rPh>
    <phoneticPr fontId="2"/>
  </si>
  <si>
    <t>水産物卸売業者</t>
    <phoneticPr fontId="2"/>
  </si>
  <si>
    <t xml:space="preserve"> 青　果　部　月　別　取　扱　高　表　</t>
    <rPh sb="1" eb="2">
      <t>アオ</t>
    </rPh>
    <rPh sb="3" eb="4">
      <t>ハタシ</t>
    </rPh>
    <rPh sb="5" eb="6">
      <t>ブ</t>
    </rPh>
    <rPh sb="7" eb="8">
      <t>ツキ</t>
    </rPh>
    <rPh sb="9" eb="10">
      <t>ベツ</t>
    </rPh>
    <rPh sb="11" eb="12">
      <t>トリ</t>
    </rPh>
    <rPh sb="13" eb="14">
      <t>アツカイ</t>
    </rPh>
    <rPh sb="15" eb="16">
      <t>タカ</t>
    </rPh>
    <rPh sb="17" eb="18">
      <t>ヒョウ</t>
    </rPh>
    <phoneticPr fontId="2"/>
  </si>
  <si>
    <t>大果
大阪青果（株）
北部支社</t>
    <rPh sb="0" eb="2">
      <t>ダイカ</t>
    </rPh>
    <rPh sb="3" eb="5">
      <t>オオサカ</t>
    </rPh>
    <rPh sb="5" eb="7">
      <t>セイカ</t>
    </rPh>
    <rPh sb="8" eb="9">
      <t>カブ</t>
    </rPh>
    <rPh sb="11" eb="13">
      <t>ホクブ</t>
    </rPh>
    <rPh sb="13" eb="15">
      <t>シシャ</t>
    </rPh>
    <phoneticPr fontId="2"/>
  </si>
  <si>
    <t>大阪府青果
卸売業者</t>
    <rPh sb="0" eb="3">
      <t>オオサカフ</t>
    </rPh>
    <rPh sb="3" eb="5">
      <t>セイカ</t>
    </rPh>
    <rPh sb="6" eb="8">
      <t>オロシウリ</t>
    </rPh>
    <rPh sb="8" eb="10">
      <t>ギョウシャ</t>
    </rPh>
    <phoneticPr fontId="2"/>
  </si>
  <si>
    <t>青果部</t>
    <rPh sb="0" eb="2">
      <t>セイカ</t>
    </rPh>
    <rPh sb="2" eb="3">
      <t>ブ</t>
    </rPh>
    <phoneticPr fontId="2"/>
  </si>
  <si>
    <t>㈱うおいち北部</t>
    <rPh sb="5" eb="7">
      <t>ホクブ</t>
    </rPh>
    <phoneticPr fontId="2"/>
  </si>
  <si>
    <t>㈱大水北部支社　</t>
    <rPh sb="1" eb="2">
      <t>ダイ</t>
    </rPh>
    <rPh sb="2" eb="3">
      <t>ミズ</t>
    </rPh>
    <rPh sb="3" eb="5">
      <t>ホクブ</t>
    </rPh>
    <rPh sb="5" eb="7">
      <t>シシャ</t>
    </rPh>
    <phoneticPr fontId="2"/>
  </si>
  <si>
    <t>大阪府水産物卸協同組合</t>
    <rPh sb="0" eb="3">
      <t>オオサカフ</t>
    </rPh>
    <rPh sb="3" eb="6">
      <t>スイサンブツ</t>
    </rPh>
    <rPh sb="6" eb="7">
      <t>オロシ</t>
    </rPh>
    <rPh sb="7" eb="9">
      <t>キョウドウ</t>
    </rPh>
    <rPh sb="9" eb="11">
      <t>クミアイ</t>
    </rPh>
    <phoneticPr fontId="2"/>
  </si>
  <si>
    <t>水産物部</t>
    <rPh sb="3" eb="4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</si>
</sst>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2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28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38" fontId="3" fillId="0" borderId="0" xfId="1" applyFont="1"/>
    <xf numFmtId="38" fontId="4" fillId="0" borderId="0" xfId="1" applyFont="1"/>
    <xf numFmtId="38" fontId="5" fillId="0" borderId="1" xfId="1" applyFont="1" applyBorder="1" applyAlignment="1">
      <alignment horizontal="distributed" vertical="center" justifyLastLine="1"/>
    </xf>
    <xf numFmtId="38" fontId="7" fillId="0" borderId="0" xfId="1" applyFont="1" applyBorder="1"/>
    <xf numFmtId="38" fontId="7" fillId="0" borderId="2" xfId="1" applyFont="1" applyBorder="1"/>
    <xf numFmtId="38" fontId="7" fillId="0" borderId="3" xfId="1" applyFont="1" applyBorder="1"/>
    <xf numFmtId="38" fontId="7" fillId="0" borderId="4" xfId="1" applyFont="1" applyBorder="1"/>
    <xf numFmtId="38" fontId="4" fillId="0" borderId="0" xfId="1" applyFont="1" applyAlignment="1">
      <alignment horizontal="center" wrapText="1"/>
    </xf>
    <xf numFmtId="38" fontId="7" fillId="0" borderId="5" xfId="1" applyFont="1" applyBorder="1"/>
    <xf numFmtId="38" fontId="7" fillId="0" borderId="6" xfId="1" applyFont="1" applyBorder="1" applyAlignment="1">
      <alignment horizontal="right"/>
    </xf>
    <xf numFmtId="38" fontId="7" fillId="0" borderId="0" xfId="1" applyFont="1"/>
    <xf numFmtId="38" fontId="6" fillId="0" borderId="0" xfId="1" applyFont="1"/>
    <xf numFmtId="38" fontId="7" fillId="0" borderId="7" xfId="1" applyFont="1" applyBorder="1"/>
    <xf numFmtId="38" fontId="7" fillId="0" borderId="8" xfId="1" applyFont="1" applyBorder="1"/>
    <xf numFmtId="38" fontId="7" fillId="0" borderId="9" xfId="1" applyFont="1" applyBorder="1"/>
    <xf numFmtId="38" fontId="7" fillId="0" borderId="10" xfId="1" applyFont="1" applyBorder="1"/>
    <xf numFmtId="0" fontId="7" fillId="0" borderId="9" xfId="0" applyFont="1" applyBorder="1" applyAlignment="1"/>
    <xf numFmtId="0" fontId="7" fillId="0" borderId="9" xfId="0" applyFont="1" applyBorder="1" applyAlignment="1">
      <alignment horizontal="right"/>
    </xf>
    <xf numFmtId="38" fontId="7" fillId="0" borderId="11" xfId="1" applyFont="1" applyBorder="1" applyProtection="1">
      <protection locked="0"/>
    </xf>
    <xf numFmtId="38" fontId="7" fillId="0" borderId="12" xfId="1" applyFont="1" applyBorder="1" applyProtection="1">
      <protection locked="0"/>
    </xf>
    <xf numFmtId="38" fontId="7" fillId="0" borderId="3" xfId="1" applyFont="1" applyBorder="1" applyProtection="1">
      <protection locked="0"/>
    </xf>
    <xf numFmtId="38" fontId="7" fillId="0" borderId="4" xfId="1" applyFont="1" applyBorder="1" applyProtection="1">
      <protection locked="0"/>
    </xf>
    <xf numFmtId="38" fontId="7" fillId="0" borderId="0" xfId="1" applyFont="1" applyBorder="1" applyProtection="1">
      <protection locked="0"/>
    </xf>
    <xf numFmtId="38" fontId="7" fillId="0" borderId="2" xfId="1" applyFont="1" applyBorder="1" applyProtection="1">
      <protection locked="0"/>
    </xf>
    <xf numFmtId="38" fontId="10" fillId="0" borderId="0" xfId="1" applyFont="1" applyProtection="1"/>
    <xf numFmtId="38" fontId="10" fillId="0" borderId="0" xfId="1" applyFont="1" applyBorder="1" applyAlignment="1" applyProtection="1">
      <alignment horizontal="distributed" vertical="center" justifyLastLine="1"/>
    </xf>
    <xf numFmtId="38" fontId="8" fillId="0" borderId="0" xfId="1" applyFont="1" applyProtection="1"/>
    <xf numFmtId="0" fontId="11" fillId="0" borderId="13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horizontal="center" vertical="center" textRotation="255"/>
    </xf>
    <xf numFmtId="0" fontId="11" fillId="0" borderId="15" xfId="0" applyFont="1" applyBorder="1" applyAlignment="1" applyProtection="1">
      <alignment vertical="center"/>
    </xf>
    <xf numFmtId="38" fontId="8" fillId="0" borderId="0" xfId="1" applyFont="1" applyBorder="1" applyProtection="1"/>
    <xf numFmtId="0" fontId="11" fillId="0" borderId="0" xfId="0" applyFont="1" applyBorder="1" applyProtection="1"/>
    <xf numFmtId="38" fontId="8" fillId="0" borderId="0" xfId="1" applyFont="1" applyBorder="1" applyProtection="1">
      <protection locked="0"/>
    </xf>
    <xf numFmtId="38" fontId="8" fillId="0" borderId="14" xfId="1" applyFont="1" applyBorder="1" applyAlignment="1" applyProtection="1">
      <alignment horizontal="center" vertical="distributed" textRotation="255"/>
    </xf>
    <xf numFmtId="0" fontId="11" fillId="0" borderId="14" xfId="0" applyFont="1" applyBorder="1" applyAlignment="1" applyProtection="1">
      <alignment horizontal="center" vertical="distributed" textRotation="255"/>
    </xf>
    <xf numFmtId="0" fontId="11" fillId="0" borderId="16" xfId="0" applyFont="1" applyBorder="1" applyAlignment="1" applyProtection="1">
      <alignment horizontal="center" vertical="distributed" textRotation="255"/>
    </xf>
    <xf numFmtId="38" fontId="8" fillId="0" borderId="3" xfId="1" applyFont="1" applyBorder="1" applyProtection="1"/>
    <xf numFmtId="38" fontId="8" fillId="0" borderId="3" xfId="1" applyFont="1" applyBorder="1" applyProtection="1">
      <protection locked="0"/>
    </xf>
    <xf numFmtId="0" fontId="11" fillId="0" borderId="17" xfId="0" applyFont="1" applyBorder="1" applyAlignment="1" applyProtection="1">
      <alignment horizontal="center" vertical="center" textRotation="255"/>
    </xf>
    <xf numFmtId="38" fontId="8" fillId="0" borderId="11" xfId="1" applyFont="1" applyBorder="1" applyProtection="1">
      <protection locked="0"/>
    </xf>
    <xf numFmtId="0" fontId="11" fillId="0" borderId="16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38" fontId="7" fillId="0" borderId="18" xfId="1" applyFont="1" applyBorder="1" applyAlignment="1"/>
    <xf numFmtId="38" fontId="7" fillId="0" borderId="19" xfId="1" applyFont="1" applyBorder="1"/>
    <xf numFmtId="0" fontId="7" fillId="0" borderId="0" xfId="0" applyFont="1" applyBorder="1" applyAlignment="1">
      <alignment horizontal="distributed" vertical="center" justifyLastLine="1"/>
    </xf>
    <xf numFmtId="38" fontId="7" fillId="0" borderId="20" xfId="1" applyFont="1" applyBorder="1" applyProtection="1">
      <protection locked="0"/>
    </xf>
    <xf numFmtId="38" fontId="7" fillId="0" borderId="21" xfId="1" applyFont="1" applyBorder="1" applyProtection="1">
      <protection locked="0"/>
    </xf>
    <xf numFmtId="38" fontId="7" fillId="0" borderId="18" xfId="1" applyFont="1" applyBorder="1"/>
    <xf numFmtId="38" fontId="7" fillId="0" borderId="22" xfId="1" applyFont="1" applyBorder="1"/>
    <xf numFmtId="38" fontId="7" fillId="0" borderId="1" xfId="1" applyFont="1" applyBorder="1"/>
    <xf numFmtId="38" fontId="7" fillId="0" borderId="23" xfId="1" applyFont="1" applyBorder="1"/>
    <xf numFmtId="38" fontId="6" fillId="0" borderId="0" xfId="1" applyFont="1" applyBorder="1"/>
    <xf numFmtId="38" fontId="7" fillId="0" borderId="5" xfId="1" applyFont="1" applyBorder="1" applyAlignment="1">
      <alignment horizontal="distributed" vertical="center"/>
    </xf>
    <xf numFmtId="38" fontId="7" fillId="0" borderId="24" xfId="1" applyFont="1" applyBorder="1"/>
    <xf numFmtId="38" fontId="7" fillId="0" borderId="20" xfId="1" applyFont="1" applyBorder="1"/>
    <xf numFmtId="38" fontId="7" fillId="0" borderId="21" xfId="1" applyFont="1" applyBorder="1"/>
    <xf numFmtId="38" fontId="8" fillId="0" borderId="5" xfId="1" applyFont="1" applyBorder="1" applyProtection="1"/>
    <xf numFmtId="38" fontId="8" fillId="0" borderId="20" xfId="1" applyFont="1" applyBorder="1" applyProtection="1"/>
    <xf numFmtId="38" fontId="8" fillId="0" borderId="6" xfId="1" applyFont="1" applyBorder="1" applyAlignment="1" applyProtection="1">
      <alignment horizontal="right" vertical="top"/>
    </xf>
    <xf numFmtId="0" fontId="11" fillId="0" borderId="9" xfId="0" applyFont="1" applyBorder="1" applyAlignment="1" applyProtection="1">
      <alignment horizontal="center" vertical="center" textRotation="255"/>
    </xf>
    <xf numFmtId="38" fontId="8" fillId="0" borderId="2" xfId="1" applyFont="1" applyBorder="1" applyProtection="1">
      <protection locked="0"/>
    </xf>
    <xf numFmtId="38" fontId="8" fillId="0" borderId="4" xfId="1" applyFont="1" applyBorder="1" applyProtection="1">
      <protection locked="0"/>
    </xf>
    <xf numFmtId="38" fontId="8" fillId="0" borderId="12" xfId="1" applyFont="1" applyBorder="1" applyProtection="1">
      <protection locked="0"/>
    </xf>
    <xf numFmtId="0" fontId="11" fillId="0" borderId="18" xfId="0" applyFont="1" applyBorder="1" applyAlignment="1" applyProtection="1">
      <alignment horizontal="center" vertical="center" textRotation="255"/>
    </xf>
    <xf numFmtId="0" fontId="11" fillId="0" borderId="1" xfId="0" applyFont="1" applyBorder="1" applyAlignment="1" applyProtection="1">
      <alignment horizontal="center" vertical="center" textRotation="255"/>
    </xf>
    <xf numFmtId="38" fontId="8" fillId="0" borderId="9" xfId="1" applyFont="1" applyBorder="1" applyAlignment="1" applyProtection="1">
      <alignment horizontal="center" vertical="center" textRotation="255"/>
    </xf>
    <xf numFmtId="38" fontId="8" fillId="0" borderId="14" xfId="1" applyFont="1" applyBorder="1" applyAlignment="1" applyProtection="1">
      <alignment horizontal="center" vertical="center" textRotation="255"/>
    </xf>
    <xf numFmtId="38" fontId="8" fillId="0" borderId="18" xfId="1" applyFont="1" applyBorder="1" applyAlignment="1" applyProtection="1"/>
    <xf numFmtId="38" fontId="8" fillId="0" borderId="1" xfId="1" applyFont="1" applyBorder="1" applyAlignment="1" applyProtection="1"/>
    <xf numFmtId="38" fontId="8" fillId="0" borderId="19" xfId="1" applyFont="1" applyBorder="1" applyProtection="1"/>
    <xf numFmtId="38" fontId="8" fillId="0" borderId="5" xfId="1" applyFont="1" applyBorder="1" applyAlignment="1" applyProtection="1">
      <alignment horizontal="center" vertical="center" textRotation="255"/>
    </xf>
    <xf numFmtId="38" fontId="8" fillId="0" borderId="25" xfId="1" applyFont="1" applyBorder="1" applyAlignment="1" applyProtection="1">
      <alignment horizontal="center" vertical="center" textRotation="255"/>
    </xf>
    <xf numFmtId="0" fontId="11" fillId="0" borderId="6" xfId="0" applyFont="1" applyBorder="1" applyAlignment="1" applyProtection="1">
      <alignment vertical="center"/>
    </xf>
    <xf numFmtId="38" fontId="7" fillId="0" borderId="24" xfId="1" applyFont="1" applyBorder="1" applyProtection="1">
      <protection locked="0"/>
    </xf>
    <xf numFmtId="38" fontId="7" fillId="0" borderId="7" xfId="1" applyFont="1" applyBorder="1" applyProtection="1">
      <protection locked="0"/>
    </xf>
    <xf numFmtId="38" fontId="7" fillId="0" borderId="8" xfId="1" applyFont="1" applyBorder="1" applyProtection="1">
      <protection locked="0"/>
    </xf>
    <xf numFmtId="38" fontId="7" fillId="0" borderId="26" xfId="1" applyFont="1" applyBorder="1"/>
    <xf numFmtId="38" fontId="8" fillId="0" borderId="7" xfId="1" applyFont="1" applyBorder="1" applyProtection="1"/>
    <xf numFmtId="38" fontId="8" fillId="0" borderId="2" xfId="1" applyFont="1" applyBorder="1" applyProtection="1"/>
    <xf numFmtId="38" fontId="8" fillId="0" borderId="8" xfId="1" applyFont="1" applyBorder="1" applyProtection="1"/>
    <xf numFmtId="38" fontId="8" fillId="0" borderId="26" xfId="1" applyFont="1" applyBorder="1" applyProtection="1"/>
    <xf numFmtId="38" fontId="8" fillId="0" borderId="11" xfId="1" applyFont="1" applyBorder="1" applyProtection="1"/>
    <xf numFmtId="38" fontId="8" fillId="0" borderId="12" xfId="1" applyFont="1" applyBorder="1" applyProtection="1"/>
    <xf numFmtId="38" fontId="8" fillId="0" borderId="22" xfId="1" applyFont="1" applyBorder="1" applyProtection="1"/>
    <xf numFmtId="38" fontId="8" fillId="0" borderId="1" xfId="1" applyFont="1" applyBorder="1" applyProtection="1"/>
    <xf numFmtId="38" fontId="8" fillId="0" borderId="23" xfId="1" applyFont="1" applyBorder="1" applyProtection="1"/>
    <xf numFmtId="38" fontId="8" fillId="0" borderId="24" xfId="1" applyFont="1" applyBorder="1" applyProtection="1"/>
    <xf numFmtId="38" fontId="8" fillId="0" borderId="21" xfId="1" applyFont="1" applyBorder="1" applyProtection="1"/>
    <xf numFmtId="38" fontId="8" fillId="0" borderId="9" xfId="1" applyFont="1" applyBorder="1" applyAlignment="1" applyProtection="1">
      <alignment vertical="distributed" textRotation="255"/>
    </xf>
    <xf numFmtId="38" fontId="8" fillId="0" borderId="18" xfId="1" applyFont="1" applyBorder="1" applyAlignment="1" applyProtection="1">
      <alignment vertical="distributed" textRotation="255"/>
    </xf>
    <xf numFmtId="38" fontId="8" fillId="0" borderId="27" xfId="1" applyFont="1" applyBorder="1" applyAlignment="1" applyProtection="1">
      <alignment vertical="distributed" textRotation="255"/>
    </xf>
    <xf numFmtId="38" fontId="8" fillId="0" borderId="28" xfId="1" applyFont="1" applyBorder="1" applyAlignment="1" applyProtection="1">
      <alignment vertical="distributed" textRotation="255"/>
    </xf>
    <xf numFmtId="38" fontId="8" fillId="0" borderId="2" xfId="1" applyFont="1" applyFill="1" applyBorder="1" applyProtection="1">
      <protection locked="0"/>
    </xf>
    <xf numFmtId="38" fontId="8" fillId="0" borderId="4" xfId="1" applyFont="1" applyFill="1" applyBorder="1" applyProtection="1">
      <protection locked="0"/>
    </xf>
    <xf numFmtId="38" fontId="8" fillId="0" borderId="12" xfId="1" applyFont="1" applyFill="1" applyBorder="1" applyProtection="1">
      <protection locked="0"/>
    </xf>
    <xf numFmtId="38" fontId="10" fillId="2" borderId="0" xfId="1" applyFont="1" applyFill="1" applyProtection="1"/>
    <xf numFmtId="38" fontId="7" fillId="0" borderId="7" xfId="1" applyNumberFormat="1" applyFont="1" applyBorder="1"/>
    <xf numFmtId="38" fontId="7" fillId="0" borderId="8" xfId="1" applyNumberFormat="1" applyFont="1" applyBorder="1"/>
    <xf numFmtId="38" fontId="8" fillId="0" borderId="15" xfId="1" applyFont="1" applyBorder="1" applyProtection="1">
      <protection locked="0"/>
    </xf>
    <xf numFmtId="38" fontId="7" fillId="0" borderId="15" xfId="1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distributed" vertical="center" justifyLastLine="1"/>
    </xf>
    <xf numFmtId="38" fontId="7" fillId="0" borderId="27" xfId="1" applyFont="1" applyBorder="1" applyAlignment="1">
      <alignment horizontal="center" vertical="center" wrapText="1" justifyLastLine="1"/>
    </xf>
    <xf numFmtId="0" fontId="13" fillId="0" borderId="28" xfId="0" applyFont="1" applyBorder="1" applyAlignment="1">
      <alignment horizontal="center"/>
    </xf>
    <xf numFmtId="38" fontId="7" fillId="0" borderId="7" xfId="1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38" fontId="7" fillId="0" borderId="24" xfId="1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38" fontId="7" fillId="0" borderId="5" xfId="1" applyFont="1" applyBorder="1" applyAlignment="1">
      <alignment horizontal="center" vertical="center" wrapText="1" justifyLastLine="1"/>
    </xf>
    <xf numFmtId="38" fontId="7" fillId="0" borderId="9" xfId="1" applyFont="1" applyBorder="1" applyAlignment="1">
      <alignment horizontal="center" vertical="center" wrapText="1" justifyLastLine="1"/>
    </xf>
    <xf numFmtId="38" fontId="7" fillId="0" borderId="18" xfId="1" applyFont="1" applyBorder="1" applyAlignment="1">
      <alignment horizontal="center" vertical="center" wrapText="1" justifyLastLine="1"/>
    </xf>
    <xf numFmtId="38" fontId="8" fillId="0" borderId="32" xfId="1" applyFont="1" applyBorder="1" applyAlignment="1">
      <alignment horizontal="distributed" vertical="center" justifyLastLine="1"/>
    </xf>
    <xf numFmtId="0" fontId="8" fillId="0" borderId="33" xfId="0" applyFont="1" applyBorder="1" applyAlignment="1">
      <alignment horizontal="distributed" vertical="center" justifyLastLine="1"/>
    </xf>
    <xf numFmtId="38" fontId="8" fillId="0" borderId="24" xfId="1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38" fontId="7" fillId="0" borderId="29" xfId="1" applyFont="1" applyBorder="1" applyAlignment="1">
      <alignment horizontal="center" vertical="center" wrapText="1" justifyLastLine="1"/>
    </xf>
    <xf numFmtId="38" fontId="9" fillId="0" borderId="1" xfId="1" applyFont="1" applyBorder="1" applyAlignment="1">
      <alignment horizontal="center" vertical="top"/>
    </xf>
    <xf numFmtId="38" fontId="7" fillId="0" borderId="30" xfId="1" applyFont="1" applyBorder="1" applyAlignment="1">
      <alignment horizontal="center" vertical="center" wrapText="1" justifyLastLine="1"/>
    </xf>
    <xf numFmtId="0" fontId="7" fillId="0" borderId="31" xfId="0" applyFont="1" applyBorder="1" applyAlignment="1">
      <alignment horizontal="distributed" vertical="center" justifyLastLine="1"/>
    </xf>
    <xf numFmtId="38" fontId="7" fillId="0" borderId="26" xfId="1" applyFont="1" applyBorder="1" applyAlignment="1">
      <alignment horizontal="distributed" vertical="center" justifyLastLine="1"/>
    </xf>
    <xf numFmtId="0" fontId="7" fillId="0" borderId="15" xfId="0" applyFont="1" applyBorder="1" applyAlignment="1">
      <alignment horizontal="distributed" vertical="center" justifyLastLine="1"/>
    </xf>
    <xf numFmtId="38" fontId="8" fillId="0" borderId="28" xfId="1" applyFont="1" applyBorder="1" applyAlignment="1" applyProtection="1">
      <alignment horizontal="center" vertical="distributed" textRotation="255"/>
    </xf>
    <xf numFmtId="38" fontId="8" fillId="0" borderId="9" xfId="1" applyFont="1" applyBorder="1" applyAlignment="1" applyProtection="1">
      <alignment horizontal="center" vertical="distributed" textRotation="255"/>
    </xf>
    <xf numFmtId="0" fontId="11" fillId="0" borderId="9" xfId="0" applyFont="1" applyBorder="1" applyAlignment="1" applyProtection="1">
      <alignment horizontal="center" vertical="distributed" textRotation="255"/>
    </xf>
    <xf numFmtId="38" fontId="8" fillId="0" borderId="0" xfId="1" applyFont="1" applyBorder="1" applyAlignment="1" applyProtection="1">
      <alignment horizontal="distributed" vertical="center" justifyLastLine="1"/>
    </xf>
    <xf numFmtId="0" fontId="11" fillId="0" borderId="15" xfId="0" applyFont="1" applyBorder="1" applyAlignment="1" applyProtection="1">
      <alignment horizontal="distributed" vertical="center" justifyLastLine="1"/>
    </xf>
    <xf numFmtId="0" fontId="8" fillId="0" borderId="0" xfId="0" applyFont="1" applyBorder="1" applyAlignment="1" applyProtection="1">
      <alignment horizontal="distributed" vertical="center" justifyLastLine="1"/>
    </xf>
    <xf numFmtId="38" fontId="8" fillId="0" borderId="11" xfId="1" applyFont="1" applyBorder="1" applyAlignment="1" applyProtection="1">
      <alignment horizontal="distributed" vertical="center"/>
    </xf>
    <xf numFmtId="38" fontId="8" fillId="0" borderId="0" xfId="1" applyFont="1" applyBorder="1" applyAlignment="1" applyProtection="1">
      <alignment horizontal="distributed" vertical="center"/>
    </xf>
    <xf numFmtId="38" fontId="8" fillId="0" borderId="15" xfId="1" applyFont="1" applyBorder="1" applyAlignment="1" applyProtection="1">
      <alignment horizontal="distributed" vertical="center" justifyLastLine="1"/>
    </xf>
    <xf numFmtId="38" fontId="7" fillId="0" borderId="0" xfId="1" applyFont="1" applyBorder="1" applyAlignment="1" applyProtection="1">
      <alignment horizontal="center" vertical="center" justifyLastLine="1"/>
    </xf>
    <xf numFmtId="38" fontId="7" fillId="0" borderId="15" xfId="1" applyFont="1" applyBorder="1" applyAlignment="1" applyProtection="1">
      <alignment horizontal="center" vertical="center" justifyLastLine="1"/>
    </xf>
    <xf numFmtId="38" fontId="8" fillId="0" borderId="3" xfId="1" applyFont="1" applyBorder="1" applyAlignment="1" applyProtection="1">
      <alignment horizontal="distributed" vertical="center" justifyLastLine="1"/>
    </xf>
    <xf numFmtId="38" fontId="8" fillId="0" borderId="31" xfId="1" applyFont="1" applyBorder="1" applyAlignment="1" applyProtection="1">
      <alignment horizontal="distributed" vertical="center" justifyLastLine="1"/>
    </xf>
    <xf numFmtId="0" fontId="11" fillId="0" borderId="11" xfId="0" applyFont="1" applyBorder="1" applyAlignment="1" applyProtection="1">
      <alignment horizontal="distributed" vertical="center"/>
    </xf>
    <xf numFmtId="0" fontId="11" fillId="0" borderId="0" xfId="0" applyFont="1" applyBorder="1" applyAlignment="1" applyProtection="1">
      <alignment horizontal="distributed" vertical="center"/>
    </xf>
    <xf numFmtId="38" fontId="8" fillId="0" borderId="5" xfId="1" applyFont="1" applyBorder="1" applyAlignment="1" applyProtection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8" fontId="8" fillId="0" borderId="11" xfId="1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38" fontId="10" fillId="0" borderId="1" xfId="1" applyFont="1" applyBorder="1" applyAlignment="1" applyProtection="1">
      <alignment horizontal="right" wrapText="1"/>
    </xf>
    <xf numFmtId="0" fontId="13" fillId="0" borderId="1" xfId="0" applyFont="1" applyBorder="1" applyAlignment="1">
      <alignment horizontal="right"/>
    </xf>
    <xf numFmtId="38" fontId="8" fillId="0" borderId="32" xfId="1" applyFont="1" applyBorder="1" applyAlignment="1" applyProtection="1">
      <alignment horizontal="distributed" vertical="center" justifyLastLine="1"/>
    </xf>
    <xf numFmtId="38" fontId="8" fillId="0" borderId="33" xfId="1" applyFont="1" applyBorder="1" applyAlignment="1" applyProtection="1">
      <alignment horizontal="distributed" vertical="center" justifyLastLine="1"/>
    </xf>
    <xf numFmtId="38" fontId="8" fillId="0" borderId="24" xfId="1" applyFont="1" applyBorder="1" applyAlignment="1" applyProtection="1">
      <alignment horizontal="distributed" vertical="center" justifyLastLine="1"/>
    </xf>
    <xf numFmtId="38" fontId="8" fillId="0" borderId="22" xfId="1" applyFont="1" applyBorder="1" applyAlignment="1" applyProtection="1">
      <alignment horizontal="distributed" vertical="center" justifyLastLine="1"/>
    </xf>
    <xf numFmtId="38" fontId="12" fillId="0" borderId="0" xfId="1" applyFont="1" applyBorder="1" applyAlignment="1" applyProtection="1">
      <alignment horizontal="distributed" vertical="top"/>
    </xf>
    <xf numFmtId="38" fontId="8" fillId="0" borderId="20" xfId="1" applyFont="1" applyBorder="1" applyAlignment="1" applyProtection="1">
      <alignment horizontal="distributed" vertical="center"/>
    </xf>
    <xf numFmtId="0" fontId="11" fillId="0" borderId="20" xfId="0" applyFont="1" applyBorder="1" applyAlignment="1" applyProtection="1">
      <alignment horizontal="distributed" vertical="center"/>
    </xf>
    <xf numFmtId="0" fontId="8" fillId="0" borderId="22" xfId="0" applyFont="1" applyBorder="1" applyAlignment="1" applyProtection="1">
      <alignment horizontal="distributed" vertical="center" justifyLastLine="1"/>
    </xf>
    <xf numFmtId="0" fontId="8" fillId="0" borderId="33" xfId="0" applyFont="1" applyBorder="1" applyAlignment="1" applyProtection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2</xdr:col>
      <xdr:colOff>9525</xdr:colOff>
      <xdr:row>3</xdr:row>
      <xdr:rowOff>0</xdr:rowOff>
    </xdr:to>
    <xdr:sp macro="" textlink="">
      <xdr:nvSpPr>
        <xdr:cNvPr id="1701" name="Line 1">
          <a:extLst>
            <a:ext uri="{FF2B5EF4-FFF2-40B4-BE49-F238E27FC236}">
              <a16:creationId xmlns:a16="http://schemas.microsoft.com/office/drawing/2014/main" id="{7E435C11-7567-499D-A58F-19AD01F59A52}"/>
            </a:ext>
          </a:extLst>
        </xdr:cNvPr>
        <xdr:cNvSpPr>
          <a:spLocks noChangeShapeType="1"/>
        </xdr:cNvSpPr>
      </xdr:nvSpPr>
      <xdr:spPr bwMode="auto">
        <a:xfrm>
          <a:off x="19050" y="514350"/>
          <a:ext cx="216217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5</xdr:col>
      <xdr:colOff>9525</xdr:colOff>
      <xdr:row>3</xdr:row>
      <xdr:rowOff>0</xdr:rowOff>
    </xdr:to>
    <xdr:sp macro="" textlink="">
      <xdr:nvSpPr>
        <xdr:cNvPr id="5092" name="Line 1">
          <a:extLst>
            <a:ext uri="{FF2B5EF4-FFF2-40B4-BE49-F238E27FC236}">
              <a16:creationId xmlns:a16="http://schemas.microsoft.com/office/drawing/2014/main" id="{133A162C-7A66-414C-93B7-53DB087F71B3}"/>
            </a:ext>
          </a:extLst>
        </xdr:cNvPr>
        <xdr:cNvSpPr>
          <a:spLocks noChangeShapeType="1"/>
        </xdr:cNvSpPr>
      </xdr:nvSpPr>
      <xdr:spPr bwMode="auto">
        <a:xfrm>
          <a:off x="19050" y="514350"/>
          <a:ext cx="21812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58</xdr:row>
      <xdr:rowOff>9525</xdr:rowOff>
    </xdr:from>
    <xdr:to>
      <xdr:col>5</xdr:col>
      <xdr:colOff>9525</xdr:colOff>
      <xdr:row>60</xdr:row>
      <xdr:rowOff>0</xdr:rowOff>
    </xdr:to>
    <xdr:sp macro="" textlink="">
      <xdr:nvSpPr>
        <xdr:cNvPr id="5093" name="Line 2">
          <a:extLst>
            <a:ext uri="{FF2B5EF4-FFF2-40B4-BE49-F238E27FC236}">
              <a16:creationId xmlns:a16="http://schemas.microsoft.com/office/drawing/2014/main" id="{C4A31662-292E-4FF1-AB4D-89BE0A2B9FC7}"/>
            </a:ext>
          </a:extLst>
        </xdr:cNvPr>
        <xdr:cNvSpPr>
          <a:spLocks noChangeShapeType="1"/>
        </xdr:cNvSpPr>
      </xdr:nvSpPr>
      <xdr:spPr bwMode="auto">
        <a:xfrm>
          <a:off x="19050" y="14706600"/>
          <a:ext cx="21812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115</xdr:row>
      <xdr:rowOff>9525</xdr:rowOff>
    </xdr:from>
    <xdr:to>
      <xdr:col>5</xdr:col>
      <xdr:colOff>9525</xdr:colOff>
      <xdr:row>117</xdr:row>
      <xdr:rowOff>0</xdr:rowOff>
    </xdr:to>
    <xdr:sp macro="" textlink="">
      <xdr:nvSpPr>
        <xdr:cNvPr id="5094" name="Line 3">
          <a:extLst>
            <a:ext uri="{FF2B5EF4-FFF2-40B4-BE49-F238E27FC236}">
              <a16:creationId xmlns:a16="http://schemas.microsoft.com/office/drawing/2014/main" id="{AB0F1015-15D2-41F2-8E08-5CF891E34620}"/>
            </a:ext>
          </a:extLst>
        </xdr:cNvPr>
        <xdr:cNvSpPr>
          <a:spLocks noChangeShapeType="1"/>
        </xdr:cNvSpPr>
      </xdr:nvSpPr>
      <xdr:spPr bwMode="auto">
        <a:xfrm>
          <a:off x="19050" y="28898850"/>
          <a:ext cx="21812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"/>
  <sheetViews>
    <sheetView zoomScaleNormal="100" zoomScaleSheetLayoutView="75" workbookViewId="0">
      <pane xSplit="2" ySplit="3" topLeftCell="C39" activePane="bottomRight" state="frozen"/>
      <selection activeCell="G12" sqref="G12:G13"/>
      <selection pane="topRight" activeCell="G12" sqref="G12:G13"/>
      <selection pane="bottomLeft" activeCell="G12" sqref="G12:G13"/>
      <selection pane="bottomRight" activeCell="D2" sqref="D2:D3"/>
    </sheetView>
  </sheetViews>
  <sheetFormatPr defaultRowHeight="14.25" x14ac:dyDescent="0.15"/>
  <cols>
    <col min="1" max="1" width="15.875" style="2" customWidth="1"/>
    <col min="2" max="2" width="12.625" style="2" customWidth="1"/>
    <col min="3" max="3" width="16.75" style="1" bestFit="1" customWidth="1"/>
    <col min="4" max="15" width="16.75" style="1" customWidth="1"/>
    <col min="16" max="16384" width="9" style="1"/>
  </cols>
  <sheetData>
    <row r="1" spans="1:15" ht="50.1" customHeight="1" thickBot="1" x14ac:dyDescent="0.2">
      <c r="F1" s="116" t="s">
        <v>59</v>
      </c>
      <c r="G1" s="116"/>
      <c r="H1" s="116"/>
      <c r="I1" s="116"/>
      <c r="J1" s="116"/>
      <c r="K1" s="3"/>
      <c r="O1" s="8" t="s">
        <v>12</v>
      </c>
    </row>
    <row r="2" spans="1:15" s="11" customFormat="1" ht="24.95" customHeight="1" x14ac:dyDescent="0.15">
      <c r="A2" s="9"/>
      <c r="B2" s="10" t="s">
        <v>13</v>
      </c>
      <c r="C2" s="113" t="s">
        <v>14</v>
      </c>
      <c r="D2" s="113" t="s">
        <v>15</v>
      </c>
      <c r="E2" s="113" t="s">
        <v>3</v>
      </c>
      <c r="F2" s="113" t="s">
        <v>4</v>
      </c>
      <c r="G2" s="113" t="s">
        <v>5</v>
      </c>
      <c r="H2" s="113" t="s">
        <v>6</v>
      </c>
      <c r="I2" s="113" t="s">
        <v>7</v>
      </c>
      <c r="J2" s="113" t="s">
        <v>8</v>
      </c>
      <c r="K2" s="113" t="s">
        <v>9</v>
      </c>
      <c r="L2" s="113" t="s">
        <v>10</v>
      </c>
      <c r="M2" s="113" t="s">
        <v>0</v>
      </c>
      <c r="N2" s="113" t="s">
        <v>1</v>
      </c>
      <c r="O2" s="111" t="s">
        <v>2</v>
      </c>
    </row>
    <row r="3" spans="1:15" s="11" customFormat="1" ht="24.95" customHeight="1" thickBot="1" x14ac:dyDescent="0.2">
      <c r="A3" s="43" t="s">
        <v>16</v>
      </c>
      <c r="B3" s="4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2"/>
    </row>
    <row r="4" spans="1:15" s="12" customFormat="1" ht="24.95" customHeight="1" x14ac:dyDescent="0.15">
      <c r="A4" s="102" t="s">
        <v>55</v>
      </c>
      <c r="B4" s="106" t="s">
        <v>17</v>
      </c>
      <c r="C4" s="74">
        <f t="shared" ref="C4:C15" si="0">SUM(D4:O4)</f>
        <v>37919860</v>
      </c>
      <c r="D4" s="46">
        <v>3369179</v>
      </c>
      <c r="E4" s="46">
        <v>2981232</v>
      </c>
      <c r="F4" s="46">
        <v>3426609</v>
      </c>
      <c r="G4" s="46">
        <v>3274762</v>
      </c>
      <c r="H4" s="46">
        <v>3467430</v>
      </c>
      <c r="I4" s="46">
        <v>3022777</v>
      </c>
      <c r="J4" s="46">
        <v>2767058</v>
      </c>
      <c r="K4" s="46">
        <v>2793101</v>
      </c>
      <c r="L4" s="46">
        <v>3062687</v>
      </c>
      <c r="M4" s="46">
        <v>3143707</v>
      </c>
      <c r="N4" s="46">
        <v>3187155</v>
      </c>
      <c r="O4" s="47">
        <v>3424163</v>
      </c>
    </row>
    <row r="5" spans="1:15" s="12" customFormat="1" ht="24.95" customHeight="1" x14ac:dyDescent="0.15">
      <c r="A5" s="103"/>
      <c r="B5" s="107"/>
      <c r="C5" s="75">
        <f t="shared" si="0"/>
        <v>8642670630</v>
      </c>
      <c r="D5" s="23">
        <v>737976939</v>
      </c>
      <c r="E5" s="23">
        <v>716953629</v>
      </c>
      <c r="F5" s="23">
        <v>851280751</v>
      </c>
      <c r="G5" s="23">
        <v>816117293</v>
      </c>
      <c r="H5" s="23">
        <v>819235013</v>
      </c>
      <c r="I5" s="23">
        <v>676361700</v>
      </c>
      <c r="J5" s="23">
        <v>596544877</v>
      </c>
      <c r="K5" s="23">
        <v>641559999</v>
      </c>
      <c r="L5" s="23">
        <v>717517960</v>
      </c>
      <c r="M5" s="23">
        <v>713067339</v>
      </c>
      <c r="N5" s="23">
        <v>652136794</v>
      </c>
      <c r="O5" s="24">
        <v>703918336</v>
      </c>
    </row>
    <row r="6" spans="1:15" s="12" customFormat="1" ht="24.95" customHeight="1" x14ac:dyDescent="0.15">
      <c r="A6" s="103"/>
      <c r="B6" s="104" t="s">
        <v>18</v>
      </c>
      <c r="C6" s="75">
        <f t="shared" si="0"/>
        <v>11158822</v>
      </c>
      <c r="D6" s="23">
        <v>782113</v>
      </c>
      <c r="E6" s="23">
        <v>919482</v>
      </c>
      <c r="F6" s="23">
        <v>988371</v>
      </c>
      <c r="G6" s="23">
        <v>925292</v>
      </c>
      <c r="H6" s="23">
        <v>846683</v>
      </c>
      <c r="I6" s="23">
        <v>1051830</v>
      </c>
      <c r="J6" s="23">
        <v>835019</v>
      </c>
      <c r="K6" s="23">
        <v>1032599</v>
      </c>
      <c r="L6" s="23">
        <v>839973</v>
      </c>
      <c r="M6" s="23">
        <v>922284</v>
      </c>
      <c r="N6" s="23">
        <v>941640</v>
      </c>
      <c r="O6" s="24">
        <v>1073536</v>
      </c>
    </row>
    <row r="7" spans="1:15" s="12" customFormat="1" ht="24.95" customHeight="1" x14ac:dyDescent="0.15">
      <c r="A7" s="103"/>
      <c r="B7" s="105"/>
      <c r="C7" s="76">
        <f t="shared" si="0"/>
        <v>4881307371</v>
      </c>
      <c r="D7" s="21">
        <v>397808969</v>
      </c>
      <c r="E7" s="21">
        <v>424119349</v>
      </c>
      <c r="F7" s="21">
        <v>461320902</v>
      </c>
      <c r="G7" s="21">
        <v>439366034</v>
      </c>
      <c r="H7" s="21">
        <v>382512897</v>
      </c>
      <c r="I7" s="21">
        <v>445164208</v>
      </c>
      <c r="J7" s="21">
        <v>410403860</v>
      </c>
      <c r="K7" s="21">
        <v>493989691</v>
      </c>
      <c r="L7" s="21">
        <v>340307898</v>
      </c>
      <c r="M7" s="21">
        <v>301446840</v>
      </c>
      <c r="N7" s="21">
        <v>280580161</v>
      </c>
      <c r="O7" s="22">
        <v>504286562</v>
      </c>
    </row>
    <row r="8" spans="1:15" s="12" customFormat="1" ht="24.95" customHeight="1" x14ac:dyDescent="0.15">
      <c r="A8" s="15"/>
      <c r="B8" s="100" t="s">
        <v>19</v>
      </c>
      <c r="C8" s="13">
        <f t="shared" si="0"/>
        <v>49078682</v>
      </c>
      <c r="D8" s="4">
        <f>D4+D6</f>
        <v>4151292</v>
      </c>
      <c r="E8" s="4">
        <f>E4+E6</f>
        <v>3900714</v>
      </c>
      <c r="F8" s="4">
        <f t="shared" ref="F8:O8" si="1">F4+F6</f>
        <v>4414980</v>
      </c>
      <c r="G8" s="4">
        <f t="shared" si="1"/>
        <v>4200054</v>
      </c>
      <c r="H8" s="4">
        <f t="shared" si="1"/>
        <v>4314113</v>
      </c>
      <c r="I8" s="4">
        <f t="shared" si="1"/>
        <v>4074607</v>
      </c>
      <c r="J8" s="4">
        <f t="shared" si="1"/>
        <v>3602077</v>
      </c>
      <c r="K8" s="4">
        <f t="shared" si="1"/>
        <v>3825700</v>
      </c>
      <c r="L8" s="4">
        <f t="shared" si="1"/>
        <v>3902660</v>
      </c>
      <c r="M8" s="4">
        <f t="shared" si="1"/>
        <v>4065991</v>
      </c>
      <c r="N8" s="4">
        <f t="shared" si="1"/>
        <v>4128795</v>
      </c>
      <c r="O8" s="5">
        <f t="shared" si="1"/>
        <v>4497699</v>
      </c>
    </row>
    <row r="9" spans="1:15" s="12" customFormat="1" ht="24.95" customHeight="1" x14ac:dyDescent="0.15">
      <c r="A9" s="16"/>
      <c r="B9" s="120"/>
      <c r="C9" s="13">
        <f t="shared" si="0"/>
        <v>13523978001</v>
      </c>
      <c r="D9" s="4">
        <f t="shared" ref="D9:O9" si="2">D5+D7</f>
        <v>1135785908</v>
      </c>
      <c r="E9" s="4">
        <f t="shared" si="2"/>
        <v>1141072978</v>
      </c>
      <c r="F9" s="4">
        <f t="shared" si="2"/>
        <v>1312601653</v>
      </c>
      <c r="G9" s="4">
        <f t="shared" si="2"/>
        <v>1255483327</v>
      </c>
      <c r="H9" s="4">
        <f t="shared" si="2"/>
        <v>1201747910</v>
      </c>
      <c r="I9" s="4">
        <f t="shared" si="2"/>
        <v>1121525908</v>
      </c>
      <c r="J9" s="4">
        <f t="shared" si="2"/>
        <v>1006948737</v>
      </c>
      <c r="K9" s="4">
        <f t="shared" si="2"/>
        <v>1135549690</v>
      </c>
      <c r="L9" s="4">
        <f t="shared" si="2"/>
        <v>1057825858</v>
      </c>
      <c r="M9" s="4">
        <f t="shared" si="2"/>
        <v>1014514179</v>
      </c>
      <c r="N9" s="4">
        <f t="shared" si="2"/>
        <v>932716955</v>
      </c>
      <c r="O9" s="5">
        <f t="shared" si="2"/>
        <v>1208204898</v>
      </c>
    </row>
    <row r="10" spans="1:15" s="12" customFormat="1" ht="24.95" customHeight="1" x14ac:dyDescent="0.15">
      <c r="A10" s="117" t="s">
        <v>60</v>
      </c>
      <c r="B10" s="119" t="s">
        <v>20</v>
      </c>
      <c r="C10" s="77">
        <f t="shared" si="0"/>
        <v>70674881</v>
      </c>
      <c r="D10" s="19">
        <v>5463976</v>
      </c>
      <c r="E10" s="19">
        <v>5282196</v>
      </c>
      <c r="F10" s="19">
        <v>6055889</v>
      </c>
      <c r="G10" s="19">
        <v>6160378</v>
      </c>
      <c r="H10" s="19">
        <v>6237760</v>
      </c>
      <c r="I10" s="19">
        <v>5944042</v>
      </c>
      <c r="J10" s="19">
        <v>5212018</v>
      </c>
      <c r="K10" s="19">
        <v>5249426</v>
      </c>
      <c r="L10" s="19">
        <v>6141679</v>
      </c>
      <c r="M10" s="19">
        <v>6385708</v>
      </c>
      <c r="N10" s="19">
        <v>6144672</v>
      </c>
      <c r="O10" s="20">
        <v>6397137</v>
      </c>
    </row>
    <row r="11" spans="1:15" s="12" customFormat="1" ht="24.95" customHeight="1" x14ac:dyDescent="0.15">
      <c r="A11" s="103"/>
      <c r="B11" s="107"/>
      <c r="C11" s="13">
        <f t="shared" si="0"/>
        <v>15504777756</v>
      </c>
      <c r="D11" s="23">
        <v>1199185990</v>
      </c>
      <c r="E11" s="23">
        <v>1244228521</v>
      </c>
      <c r="F11" s="23">
        <v>1438881996</v>
      </c>
      <c r="G11" s="23">
        <v>1421734869</v>
      </c>
      <c r="H11" s="23">
        <v>1376628511</v>
      </c>
      <c r="I11" s="23">
        <v>1311082330</v>
      </c>
      <c r="J11" s="23">
        <v>1124098616</v>
      </c>
      <c r="K11" s="23">
        <v>1154224604</v>
      </c>
      <c r="L11" s="23">
        <v>1371188570</v>
      </c>
      <c r="M11" s="23">
        <v>1385107196</v>
      </c>
      <c r="N11" s="23">
        <v>1223267270</v>
      </c>
      <c r="O11" s="24">
        <v>1255149283</v>
      </c>
    </row>
    <row r="12" spans="1:15" s="12" customFormat="1" ht="24.95" customHeight="1" x14ac:dyDescent="0.15">
      <c r="A12" s="103"/>
      <c r="B12" s="104" t="s">
        <v>21</v>
      </c>
      <c r="C12" s="13">
        <f t="shared" si="0"/>
        <v>35483088</v>
      </c>
      <c r="D12" s="23">
        <v>2784204</v>
      </c>
      <c r="E12" s="23">
        <v>2851988</v>
      </c>
      <c r="F12" s="23">
        <v>2719239</v>
      </c>
      <c r="G12" s="23">
        <v>2430968</v>
      </c>
      <c r="H12" s="23">
        <v>1890213</v>
      </c>
      <c r="I12" s="23">
        <v>2260913</v>
      </c>
      <c r="J12" s="23">
        <v>3094582</v>
      </c>
      <c r="K12" s="23">
        <v>3145771</v>
      </c>
      <c r="L12" s="23">
        <v>2683595</v>
      </c>
      <c r="M12" s="23">
        <v>4168789</v>
      </c>
      <c r="N12" s="23">
        <v>3578863</v>
      </c>
      <c r="O12" s="24">
        <v>3873963</v>
      </c>
    </row>
    <row r="13" spans="1:15" s="12" customFormat="1" ht="24.95" customHeight="1" x14ac:dyDescent="0.15">
      <c r="A13" s="103"/>
      <c r="B13" s="105"/>
      <c r="C13" s="14">
        <f t="shared" si="0"/>
        <v>15461175347</v>
      </c>
      <c r="D13" s="21">
        <v>1296351867</v>
      </c>
      <c r="E13" s="21">
        <v>1344737570</v>
      </c>
      <c r="F13" s="21">
        <v>1349909459</v>
      </c>
      <c r="G13" s="21">
        <v>1104327481</v>
      </c>
      <c r="H13" s="21">
        <v>806269466</v>
      </c>
      <c r="I13" s="21">
        <v>1038537101</v>
      </c>
      <c r="J13" s="21">
        <v>1431698613</v>
      </c>
      <c r="K13" s="21">
        <v>1691397024</v>
      </c>
      <c r="L13" s="21">
        <v>1268844967</v>
      </c>
      <c r="M13" s="21">
        <v>1314027742</v>
      </c>
      <c r="N13" s="21">
        <v>1088459963</v>
      </c>
      <c r="O13" s="22">
        <v>1726614094</v>
      </c>
    </row>
    <row r="14" spans="1:15" s="12" customFormat="1" ht="24.95" customHeight="1" x14ac:dyDescent="0.15">
      <c r="A14" s="15"/>
      <c r="B14" s="100" t="s">
        <v>19</v>
      </c>
      <c r="C14" s="13">
        <f t="shared" si="0"/>
        <v>106157969</v>
      </c>
      <c r="D14" s="4">
        <f>D10+D12</f>
        <v>8248180</v>
      </c>
      <c r="E14" s="4">
        <f>E10+E12</f>
        <v>8134184</v>
      </c>
      <c r="F14" s="4">
        <f t="shared" ref="F14:O14" si="3">F10+F12</f>
        <v>8775128</v>
      </c>
      <c r="G14" s="4">
        <f t="shared" si="3"/>
        <v>8591346</v>
      </c>
      <c r="H14" s="4">
        <f t="shared" si="3"/>
        <v>8127973</v>
      </c>
      <c r="I14" s="4">
        <f t="shared" si="3"/>
        <v>8204955</v>
      </c>
      <c r="J14" s="4">
        <f t="shared" si="3"/>
        <v>8306600</v>
      </c>
      <c r="K14" s="4">
        <f t="shared" si="3"/>
        <v>8395197</v>
      </c>
      <c r="L14" s="4">
        <f t="shared" si="3"/>
        <v>8825274</v>
      </c>
      <c r="M14" s="4">
        <f t="shared" si="3"/>
        <v>10554497</v>
      </c>
      <c r="N14" s="4">
        <f t="shared" si="3"/>
        <v>9723535</v>
      </c>
      <c r="O14" s="5">
        <f t="shared" si="3"/>
        <v>10271100</v>
      </c>
    </row>
    <row r="15" spans="1:15" s="12" customFormat="1" ht="24.95" customHeight="1" x14ac:dyDescent="0.15">
      <c r="A15" s="16"/>
      <c r="B15" s="118"/>
      <c r="C15" s="14">
        <f t="shared" si="0"/>
        <v>30965953103</v>
      </c>
      <c r="D15" s="6">
        <f t="shared" ref="D15:O15" si="4">D11+D13</f>
        <v>2495537857</v>
      </c>
      <c r="E15" s="6">
        <f t="shared" si="4"/>
        <v>2588966091</v>
      </c>
      <c r="F15" s="6">
        <f t="shared" si="4"/>
        <v>2788791455</v>
      </c>
      <c r="G15" s="6">
        <f t="shared" si="4"/>
        <v>2526062350</v>
      </c>
      <c r="H15" s="6">
        <f t="shared" si="4"/>
        <v>2182897977</v>
      </c>
      <c r="I15" s="6">
        <f t="shared" si="4"/>
        <v>2349619431</v>
      </c>
      <c r="J15" s="6">
        <f t="shared" si="4"/>
        <v>2555797229</v>
      </c>
      <c r="K15" s="6">
        <f t="shared" si="4"/>
        <v>2845621628</v>
      </c>
      <c r="L15" s="6">
        <f t="shared" si="4"/>
        <v>2640033537</v>
      </c>
      <c r="M15" s="6">
        <f t="shared" si="4"/>
        <v>2699134938</v>
      </c>
      <c r="N15" s="6">
        <f t="shared" si="4"/>
        <v>2311727233</v>
      </c>
      <c r="O15" s="7">
        <f t="shared" si="4"/>
        <v>2981763377</v>
      </c>
    </row>
    <row r="16" spans="1:15" s="12" customFormat="1" ht="24.95" customHeight="1" x14ac:dyDescent="0.15">
      <c r="A16" s="115" t="s">
        <v>61</v>
      </c>
      <c r="B16" s="104" t="s">
        <v>22</v>
      </c>
      <c r="C16" s="13">
        <f t="shared" ref="C16:C21" si="5">SUM(D16:O16)</f>
        <v>108594741</v>
      </c>
      <c r="D16" s="4">
        <f t="shared" ref="D16:D21" si="6">D4+D10</f>
        <v>8833155</v>
      </c>
      <c r="E16" s="4">
        <f t="shared" ref="E16:O16" si="7">E4+E10</f>
        <v>8263428</v>
      </c>
      <c r="F16" s="4">
        <f t="shared" si="7"/>
        <v>9482498</v>
      </c>
      <c r="G16" s="4">
        <f t="shared" si="7"/>
        <v>9435140</v>
      </c>
      <c r="H16" s="4">
        <f t="shared" si="7"/>
        <v>9705190</v>
      </c>
      <c r="I16" s="4">
        <f t="shared" si="7"/>
        <v>8966819</v>
      </c>
      <c r="J16" s="4">
        <f t="shared" si="7"/>
        <v>7979076</v>
      </c>
      <c r="K16" s="4">
        <f t="shared" si="7"/>
        <v>8042527</v>
      </c>
      <c r="L16" s="4">
        <f t="shared" si="7"/>
        <v>9204366</v>
      </c>
      <c r="M16" s="4">
        <f t="shared" si="7"/>
        <v>9529415</v>
      </c>
      <c r="N16" s="4">
        <f t="shared" si="7"/>
        <v>9331827</v>
      </c>
      <c r="O16" s="5">
        <f t="shared" si="7"/>
        <v>9821300</v>
      </c>
    </row>
    <row r="17" spans="1:16" s="12" customFormat="1" ht="24.95" customHeight="1" x14ac:dyDescent="0.15">
      <c r="A17" s="109"/>
      <c r="B17" s="107"/>
      <c r="C17" s="13">
        <f t="shared" si="5"/>
        <v>24147448386</v>
      </c>
      <c r="D17" s="4">
        <f t="shared" si="6"/>
        <v>1937162929</v>
      </c>
      <c r="E17" s="4">
        <f t="shared" ref="E17:O17" si="8">E5+E11</f>
        <v>1961182150</v>
      </c>
      <c r="F17" s="4">
        <f t="shared" si="8"/>
        <v>2290162747</v>
      </c>
      <c r="G17" s="4">
        <f t="shared" si="8"/>
        <v>2237852162</v>
      </c>
      <c r="H17" s="4">
        <f t="shared" si="8"/>
        <v>2195863524</v>
      </c>
      <c r="I17" s="4">
        <f t="shared" si="8"/>
        <v>1987444030</v>
      </c>
      <c r="J17" s="4">
        <f t="shared" si="8"/>
        <v>1720643493</v>
      </c>
      <c r="K17" s="4">
        <f t="shared" si="8"/>
        <v>1795784603</v>
      </c>
      <c r="L17" s="4">
        <f t="shared" si="8"/>
        <v>2088706530</v>
      </c>
      <c r="M17" s="4">
        <f t="shared" si="8"/>
        <v>2098174535</v>
      </c>
      <c r="N17" s="4">
        <f t="shared" si="8"/>
        <v>1875404064</v>
      </c>
      <c r="O17" s="5">
        <f t="shared" si="8"/>
        <v>1959067619</v>
      </c>
    </row>
    <row r="18" spans="1:16" s="12" customFormat="1" ht="24.95" customHeight="1" x14ac:dyDescent="0.15">
      <c r="A18" s="109"/>
      <c r="B18" s="104" t="s">
        <v>23</v>
      </c>
      <c r="C18" s="13">
        <f t="shared" si="5"/>
        <v>46641910</v>
      </c>
      <c r="D18" s="4">
        <f t="shared" si="6"/>
        <v>3566317</v>
      </c>
      <c r="E18" s="4">
        <f t="shared" ref="E18:O18" si="9">E6+E12</f>
        <v>3771470</v>
      </c>
      <c r="F18" s="4">
        <f t="shared" si="9"/>
        <v>3707610</v>
      </c>
      <c r="G18" s="4">
        <f t="shared" si="9"/>
        <v>3356260</v>
      </c>
      <c r="H18" s="4">
        <f t="shared" si="9"/>
        <v>2736896</v>
      </c>
      <c r="I18" s="4">
        <f t="shared" si="9"/>
        <v>3312743</v>
      </c>
      <c r="J18" s="4">
        <f t="shared" si="9"/>
        <v>3929601</v>
      </c>
      <c r="K18" s="4">
        <f t="shared" si="9"/>
        <v>4178370</v>
      </c>
      <c r="L18" s="4">
        <f t="shared" si="9"/>
        <v>3523568</v>
      </c>
      <c r="M18" s="4">
        <f t="shared" si="9"/>
        <v>5091073</v>
      </c>
      <c r="N18" s="4">
        <f t="shared" si="9"/>
        <v>4520503</v>
      </c>
      <c r="O18" s="5">
        <f t="shared" si="9"/>
        <v>4947499</v>
      </c>
    </row>
    <row r="19" spans="1:16" s="12" customFormat="1" ht="24.95" customHeight="1" x14ac:dyDescent="0.15">
      <c r="A19" s="109"/>
      <c r="B19" s="105"/>
      <c r="C19" s="14">
        <f t="shared" si="5"/>
        <v>20342482718</v>
      </c>
      <c r="D19" s="6">
        <f t="shared" si="6"/>
        <v>1694160836</v>
      </c>
      <c r="E19" s="6">
        <f t="shared" ref="E19:O19" si="10">E7+E13</f>
        <v>1768856919</v>
      </c>
      <c r="F19" s="6">
        <f t="shared" si="10"/>
        <v>1811230361</v>
      </c>
      <c r="G19" s="6">
        <f t="shared" si="10"/>
        <v>1543693515</v>
      </c>
      <c r="H19" s="6">
        <f t="shared" si="10"/>
        <v>1188782363</v>
      </c>
      <c r="I19" s="6">
        <f t="shared" si="10"/>
        <v>1483701309</v>
      </c>
      <c r="J19" s="6">
        <f t="shared" si="10"/>
        <v>1842102473</v>
      </c>
      <c r="K19" s="6">
        <f t="shared" si="10"/>
        <v>2185386715</v>
      </c>
      <c r="L19" s="6">
        <f t="shared" si="10"/>
        <v>1609152865</v>
      </c>
      <c r="M19" s="6">
        <f t="shared" si="10"/>
        <v>1615474582</v>
      </c>
      <c r="N19" s="6">
        <f t="shared" si="10"/>
        <v>1369040124</v>
      </c>
      <c r="O19" s="7">
        <f t="shared" si="10"/>
        <v>2230900656</v>
      </c>
    </row>
    <row r="20" spans="1:16" s="12" customFormat="1" ht="24.95" customHeight="1" x14ac:dyDescent="0.15">
      <c r="A20" s="109"/>
      <c r="B20" s="100" t="s">
        <v>57</v>
      </c>
      <c r="C20" s="13">
        <f t="shared" si="5"/>
        <v>155236651</v>
      </c>
      <c r="D20" s="4">
        <f t="shared" si="6"/>
        <v>12399472</v>
      </c>
      <c r="E20" s="4">
        <f t="shared" ref="E20:O20" si="11">E8+E14</f>
        <v>12034898</v>
      </c>
      <c r="F20" s="4">
        <f t="shared" si="11"/>
        <v>13190108</v>
      </c>
      <c r="G20" s="4">
        <f t="shared" si="11"/>
        <v>12791400</v>
      </c>
      <c r="H20" s="4">
        <f t="shared" si="11"/>
        <v>12442086</v>
      </c>
      <c r="I20" s="4">
        <f t="shared" si="11"/>
        <v>12279562</v>
      </c>
      <c r="J20" s="4">
        <f t="shared" si="11"/>
        <v>11908677</v>
      </c>
      <c r="K20" s="4">
        <f t="shared" si="11"/>
        <v>12220897</v>
      </c>
      <c r="L20" s="4">
        <f t="shared" si="11"/>
        <v>12727934</v>
      </c>
      <c r="M20" s="4">
        <f t="shared" si="11"/>
        <v>14620488</v>
      </c>
      <c r="N20" s="4">
        <f t="shared" si="11"/>
        <v>13852330</v>
      </c>
      <c r="O20" s="5">
        <f t="shared" si="11"/>
        <v>14768799</v>
      </c>
    </row>
    <row r="21" spans="1:16" s="12" customFormat="1" ht="24.95" customHeight="1" thickBot="1" x14ac:dyDescent="0.2">
      <c r="A21" s="110"/>
      <c r="B21" s="101"/>
      <c r="C21" s="49">
        <f t="shared" si="5"/>
        <v>44489931104</v>
      </c>
      <c r="D21" s="50">
        <f t="shared" si="6"/>
        <v>3631323765</v>
      </c>
      <c r="E21" s="50">
        <f t="shared" ref="E21:O21" si="12">E9+E15</f>
        <v>3730039069</v>
      </c>
      <c r="F21" s="50">
        <f t="shared" si="12"/>
        <v>4101393108</v>
      </c>
      <c r="G21" s="50">
        <f t="shared" si="12"/>
        <v>3781545677</v>
      </c>
      <c r="H21" s="50">
        <f t="shared" si="12"/>
        <v>3384645887</v>
      </c>
      <c r="I21" s="50">
        <f t="shared" si="12"/>
        <v>3471145339</v>
      </c>
      <c r="J21" s="50">
        <f t="shared" si="12"/>
        <v>3562745966</v>
      </c>
      <c r="K21" s="50">
        <f t="shared" si="12"/>
        <v>3981171318</v>
      </c>
      <c r="L21" s="50">
        <f t="shared" si="12"/>
        <v>3697859395</v>
      </c>
      <c r="M21" s="50">
        <f t="shared" si="12"/>
        <v>3713649117</v>
      </c>
      <c r="N21" s="50">
        <f t="shared" si="12"/>
        <v>3244444188</v>
      </c>
      <c r="O21" s="51">
        <f t="shared" si="12"/>
        <v>4189968275</v>
      </c>
    </row>
    <row r="22" spans="1:16" s="12" customFormat="1" ht="24.95" customHeight="1" thickBot="1" x14ac:dyDescent="0.2">
      <c r="A22" s="45"/>
      <c r="B22" s="4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2"/>
    </row>
    <row r="23" spans="1:16" s="12" customFormat="1" ht="24.95" customHeight="1" x14ac:dyDescent="0.15">
      <c r="A23" s="53"/>
      <c r="B23" s="106" t="s">
        <v>24</v>
      </c>
      <c r="C23" s="54">
        <f t="shared" ref="C23:C28" si="13">SUM(D23:O23)</f>
        <v>5309329</v>
      </c>
      <c r="D23" s="46">
        <v>409796</v>
      </c>
      <c r="E23" s="46">
        <v>359227</v>
      </c>
      <c r="F23" s="46">
        <v>417644</v>
      </c>
      <c r="G23" s="46">
        <v>446827</v>
      </c>
      <c r="H23" s="46">
        <v>438670</v>
      </c>
      <c r="I23" s="46">
        <v>558870</v>
      </c>
      <c r="J23" s="46">
        <v>493519</v>
      </c>
      <c r="K23" s="46">
        <v>338406</v>
      </c>
      <c r="L23" s="46">
        <v>392745</v>
      </c>
      <c r="M23" s="46">
        <v>420086</v>
      </c>
      <c r="N23" s="46">
        <v>494586</v>
      </c>
      <c r="O23" s="47">
        <v>538953</v>
      </c>
    </row>
    <row r="24" spans="1:16" s="12" customFormat="1" ht="24.95" customHeight="1" x14ac:dyDescent="0.15">
      <c r="A24" s="17" t="s">
        <v>25</v>
      </c>
      <c r="B24" s="107"/>
      <c r="C24" s="13">
        <f t="shared" si="13"/>
        <v>1221211451</v>
      </c>
      <c r="D24" s="23">
        <v>83157685</v>
      </c>
      <c r="E24" s="23">
        <v>88535517</v>
      </c>
      <c r="F24" s="23">
        <v>93296027</v>
      </c>
      <c r="G24" s="23">
        <v>112864068</v>
      </c>
      <c r="H24" s="23">
        <v>120044235</v>
      </c>
      <c r="I24" s="23">
        <v>137943041</v>
      </c>
      <c r="J24" s="23">
        <v>93289943</v>
      </c>
      <c r="K24" s="23">
        <v>74607402</v>
      </c>
      <c r="L24" s="23">
        <v>94310804</v>
      </c>
      <c r="M24" s="23">
        <v>114003395</v>
      </c>
      <c r="N24" s="23">
        <v>97598475</v>
      </c>
      <c r="O24" s="24">
        <v>111560859</v>
      </c>
    </row>
    <row r="25" spans="1:16" s="12" customFormat="1" ht="24.95" customHeight="1" x14ac:dyDescent="0.15">
      <c r="A25" s="18" t="s">
        <v>11</v>
      </c>
      <c r="B25" s="104" t="s">
        <v>26</v>
      </c>
      <c r="C25" s="97">
        <f t="shared" si="13"/>
        <v>1111150</v>
      </c>
      <c r="D25" s="23">
        <v>137488</v>
      </c>
      <c r="E25" s="23">
        <v>88200</v>
      </c>
      <c r="F25" s="23">
        <v>59094</v>
      </c>
      <c r="G25" s="23">
        <v>33114</v>
      </c>
      <c r="H25" s="23">
        <v>37866</v>
      </c>
      <c r="I25" s="23">
        <v>26861</v>
      </c>
      <c r="J25" s="23">
        <v>30401</v>
      </c>
      <c r="K25" s="23">
        <v>33228</v>
      </c>
      <c r="L25" s="23">
        <v>71116</v>
      </c>
      <c r="M25" s="23">
        <v>158555</v>
      </c>
      <c r="N25" s="23">
        <v>185297</v>
      </c>
      <c r="O25" s="24">
        <v>249930</v>
      </c>
    </row>
    <row r="26" spans="1:16" s="12" customFormat="1" ht="24.95" customHeight="1" x14ac:dyDescent="0.15">
      <c r="A26" s="18"/>
      <c r="B26" s="105"/>
      <c r="C26" s="98">
        <f t="shared" si="13"/>
        <v>249883835</v>
      </c>
      <c r="D26" s="21">
        <v>24668428</v>
      </c>
      <c r="E26" s="21">
        <v>22767874</v>
      </c>
      <c r="F26" s="21">
        <v>16438401</v>
      </c>
      <c r="G26" s="21">
        <v>12765448</v>
      </c>
      <c r="H26" s="21">
        <v>12264747</v>
      </c>
      <c r="I26" s="21">
        <v>9502500</v>
      </c>
      <c r="J26" s="21">
        <v>9799573</v>
      </c>
      <c r="K26" s="21">
        <v>13944426</v>
      </c>
      <c r="L26" s="21">
        <v>20498151</v>
      </c>
      <c r="M26" s="21">
        <v>28494936</v>
      </c>
      <c r="N26" s="21">
        <v>30769518</v>
      </c>
      <c r="O26" s="22">
        <v>47969833</v>
      </c>
    </row>
    <row r="27" spans="1:16" s="12" customFormat="1" ht="24.95" customHeight="1" x14ac:dyDescent="0.15">
      <c r="A27" s="15"/>
      <c r="B27" s="100" t="s">
        <v>19</v>
      </c>
      <c r="C27" s="13">
        <f t="shared" si="13"/>
        <v>6420479</v>
      </c>
      <c r="D27" s="4">
        <f>D23+D25</f>
        <v>547284</v>
      </c>
      <c r="E27" s="4">
        <f t="shared" ref="E27:O27" si="14">E23+E25</f>
        <v>447427</v>
      </c>
      <c r="F27" s="4">
        <f t="shared" si="14"/>
        <v>476738</v>
      </c>
      <c r="G27" s="4">
        <f t="shared" si="14"/>
        <v>479941</v>
      </c>
      <c r="H27" s="4">
        <f t="shared" si="14"/>
        <v>476536</v>
      </c>
      <c r="I27" s="4">
        <f t="shared" si="14"/>
        <v>585731</v>
      </c>
      <c r="J27" s="4">
        <f t="shared" si="14"/>
        <v>523920</v>
      </c>
      <c r="K27" s="4">
        <f t="shared" si="14"/>
        <v>371634</v>
      </c>
      <c r="L27" s="4">
        <f t="shared" si="14"/>
        <v>463861</v>
      </c>
      <c r="M27" s="4">
        <f t="shared" si="14"/>
        <v>578641</v>
      </c>
      <c r="N27" s="4">
        <f t="shared" si="14"/>
        <v>679883</v>
      </c>
      <c r="O27" s="5">
        <f t="shared" si="14"/>
        <v>788883</v>
      </c>
    </row>
    <row r="28" spans="1:16" s="12" customFormat="1" ht="24.95" customHeight="1" thickBot="1" x14ac:dyDescent="0.2">
      <c r="A28" s="48"/>
      <c r="B28" s="101"/>
      <c r="C28" s="49">
        <f t="shared" si="13"/>
        <v>1471095286</v>
      </c>
      <c r="D28" s="50">
        <f t="shared" ref="D28:O28" si="15">D24+D26</f>
        <v>107826113</v>
      </c>
      <c r="E28" s="50">
        <f t="shared" si="15"/>
        <v>111303391</v>
      </c>
      <c r="F28" s="50">
        <f t="shared" si="15"/>
        <v>109734428</v>
      </c>
      <c r="G28" s="50">
        <f t="shared" si="15"/>
        <v>125629516</v>
      </c>
      <c r="H28" s="50">
        <f t="shared" si="15"/>
        <v>132308982</v>
      </c>
      <c r="I28" s="50">
        <f t="shared" si="15"/>
        <v>147445541</v>
      </c>
      <c r="J28" s="50">
        <f t="shared" si="15"/>
        <v>103089516</v>
      </c>
      <c r="K28" s="50">
        <f t="shared" si="15"/>
        <v>88551828</v>
      </c>
      <c r="L28" s="50">
        <f t="shared" si="15"/>
        <v>114808955</v>
      </c>
      <c r="M28" s="50">
        <f t="shared" si="15"/>
        <v>142498331</v>
      </c>
      <c r="N28" s="50">
        <f t="shared" si="15"/>
        <v>128367993</v>
      </c>
      <c r="O28" s="51">
        <f t="shared" si="15"/>
        <v>159530692</v>
      </c>
    </row>
    <row r="29" spans="1:16" ht="24.95" customHeight="1" thickBot="1" x14ac:dyDescent="0.2"/>
    <row r="30" spans="1:16" s="12" customFormat="1" ht="24.95" customHeight="1" x14ac:dyDescent="0.15">
      <c r="A30" s="102" t="s">
        <v>54</v>
      </c>
      <c r="B30" s="106" t="s">
        <v>20</v>
      </c>
      <c r="C30" s="54">
        <f t="shared" ref="C30:C35" si="16">SUM(D30:O30)</f>
        <v>26395899</v>
      </c>
      <c r="D30" s="46">
        <v>1573895</v>
      </c>
      <c r="E30" s="46">
        <v>2686188</v>
      </c>
      <c r="F30" s="46">
        <v>3032077</v>
      </c>
      <c r="G30" s="46">
        <v>784084</v>
      </c>
      <c r="H30" s="46">
        <v>2038017</v>
      </c>
      <c r="I30" s="46">
        <v>3367939</v>
      </c>
      <c r="J30" s="46">
        <v>2510235</v>
      </c>
      <c r="K30" s="46">
        <v>939573</v>
      </c>
      <c r="L30" s="46">
        <v>2328655</v>
      </c>
      <c r="M30" s="46">
        <v>4040088</v>
      </c>
      <c r="N30" s="46">
        <v>1714383</v>
      </c>
      <c r="O30" s="47">
        <v>1380765</v>
      </c>
    </row>
    <row r="31" spans="1:16" s="12" customFormat="1" ht="24.95" customHeight="1" x14ac:dyDescent="0.15">
      <c r="A31" s="103"/>
      <c r="B31" s="107"/>
      <c r="C31" s="13">
        <f t="shared" si="16"/>
        <v>9455212780</v>
      </c>
      <c r="D31" s="23">
        <v>671249000</v>
      </c>
      <c r="E31" s="23">
        <v>951008300</v>
      </c>
      <c r="F31" s="23">
        <v>1064900400</v>
      </c>
      <c r="G31" s="23">
        <v>245007720</v>
      </c>
      <c r="H31" s="23">
        <v>800114000</v>
      </c>
      <c r="I31" s="23">
        <v>1234289700</v>
      </c>
      <c r="J31" s="23">
        <v>720415120</v>
      </c>
      <c r="K31" s="23">
        <v>330751080</v>
      </c>
      <c r="L31" s="23">
        <v>874242260</v>
      </c>
      <c r="M31" s="23">
        <v>1491014140</v>
      </c>
      <c r="N31" s="23">
        <v>653873340</v>
      </c>
      <c r="O31" s="24">
        <v>418347720</v>
      </c>
    </row>
    <row r="32" spans="1:16" s="12" customFormat="1" ht="24.95" customHeight="1" x14ac:dyDescent="0.15">
      <c r="A32" s="103"/>
      <c r="B32" s="104" t="s">
        <v>21</v>
      </c>
      <c r="C32" s="13">
        <f t="shared" si="16"/>
        <v>7010172</v>
      </c>
      <c r="D32" s="23">
        <v>429572</v>
      </c>
      <c r="E32" s="23">
        <v>441408</v>
      </c>
      <c r="F32" s="23">
        <v>626055</v>
      </c>
      <c r="G32" s="23">
        <v>654848</v>
      </c>
      <c r="H32" s="23">
        <v>745144</v>
      </c>
      <c r="I32" s="23">
        <v>594189</v>
      </c>
      <c r="J32" s="23">
        <v>735716</v>
      </c>
      <c r="K32" s="23">
        <v>653382</v>
      </c>
      <c r="L32" s="23">
        <v>678188</v>
      </c>
      <c r="M32" s="23">
        <v>446425</v>
      </c>
      <c r="N32" s="23">
        <v>567098</v>
      </c>
      <c r="O32" s="24">
        <v>438147</v>
      </c>
    </row>
    <row r="33" spans="1:15" s="12" customFormat="1" ht="24.95" customHeight="1" x14ac:dyDescent="0.15">
      <c r="A33" s="103"/>
      <c r="B33" s="105"/>
      <c r="C33" s="14">
        <f t="shared" si="16"/>
        <v>2071382720</v>
      </c>
      <c r="D33" s="21">
        <v>129749000</v>
      </c>
      <c r="E33" s="21">
        <v>121797000</v>
      </c>
      <c r="F33" s="21">
        <v>190811160</v>
      </c>
      <c r="G33" s="21">
        <v>161062560</v>
      </c>
      <c r="H33" s="21">
        <v>193825440</v>
      </c>
      <c r="I33" s="21">
        <v>167595480</v>
      </c>
      <c r="J33" s="21">
        <v>226214640</v>
      </c>
      <c r="K33" s="21">
        <v>204868440</v>
      </c>
      <c r="L33" s="21">
        <v>203884560</v>
      </c>
      <c r="M33" s="21">
        <v>150344640</v>
      </c>
      <c r="N33" s="21">
        <v>169850520</v>
      </c>
      <c r="O33" s="22">
        <v>151379280</v>
      </c>
    </row>
    <row r="34" spans="1:15" s="12" customFormat="1" ht="24.95" customHeight="1" x14ac:dyDescent="0.15">
      <c r="A34" s="15"/>
      <c r="B34" s="100" t="s">
        <v>19</v>
      </c>
      <c r="C34" s="13">
        <f t="shared" si="16"/>
        <v>33406071</v>
      </c>
      <c r="D34" s="4">
        <f>D30+D32</f>
        <v>2003467</v>
      </c>
      <c r="E34" s="4">
        <f t="shared" ref="E34:O34" si="17">E30+E32</f>
        <v>3127596</v>
      </c>
      <c r="F34" s="4">
        <f t="shared" si="17"/>
        <v>3658132</v>
      </c>
      <c r="G34" s="4">
        <f t="shared" si="17"/>
        <v>1438932</v>
      </c>
      <c r="H34" s="4">
        <f t="shared" si="17"/>
        <v>2783161</v>
      </c>
      <c r="I34" s="4">
        <f t="shared" si="17"/>
        <v>3962128</v>
      </c>
      <c r="J34" s="4">
        <f t="shared" si="17"/>
        <v>3245951</v>
      </c>
      <c r="K34" s="4">
        <f t="shared" si="17"/>
        <v>1592955</v>
      </c>
      <c r="L34" s="4">
        <f t="shared" si="17"/>
        <v>3006843</v>
      </c>
      <c r="M34" s="4">
        <f t="shared" si="17"/>
        <v>4486513</v>
      </c>
      <c r="N34" s="4">
        <f t="shared" si="17"/>
        <v>2281481</v>
      </c>
      <c r="O34" s="5">
        <f t="shared" si="17"/>
        <v>1818912</v>
      </c>
    </row>
    <row r="35" spans="1:15" s="12" customFormat="1" ht="24.95" customHeight="1" thickBot="1" x14ac:dyDescent="0.2">
      <c r="A35" s="48"/>
      <c r="B35" s="101"/>
      <c r="C35" s="49">
        <f t="shared" si="16"/>
        <v>11526595500</v>
      </c>
      <c r="D35" s="50">
        <f t="shared" ref="D35:O35" si="18">D31+D33</f>
        <v>800998000</v>
      </c>
      <c r="E35" s="50">
        <f t="shared" si="18"/>
        <v>1072805300</v>
      </c>
      <c r="F35" s="50">
        <f t="shared" si="18"/>
        <v>1255711560</v>
      </c>
      <c r="G35" s="50">
        <f t="shared" si="18"/>
        <v>406070280</v>
      </c>
      <c r="H35" s="50">
        <f t="shared" si="18"/>
        <v>993939440</v>
      </c>
      <c r="I35" s="50">
        <f t="shared" si="18"/>
        <v>1401885180</v>
      </c>
      <c r="J35" s="50">
        <f t="shared" si="18"/>
        <v>946629760</v>
      </c>
      <c r="K35" s="50">
        <f t="shared" si="18"/>
        <v>535619520</v>
      </c>
      <c r="L35" s="50">
        <f t="shared" si="18"/>
        <v>1078126820</v>
      </c>
      <c r="M35" s="50">
        <f t="shared" si="18"/>
        <v>1641358780</v>
      </c>
      <c r="N35" s="50">
        <f t="shared" si="18"/>
        <v>823723860</v>
      </c>
      <c r="O35" s="51">
        <f t="shared" si="18"/>
        <v>569727000</v>
      </c>
    </row>
    <row r="36" spans="1:15" ht="24.95" customHeight="1" thickBot="1" x14ac:dyDescent="0.2"/>
    <row r="37" spans="1:15" s="12" customFormat="1" ht="24.95" customHeight="1" x14ac:dyDescent="0.15">
      <c r="A37" s="108" t="s">
        <v>62</v>
      </c>
      <c r="B37" s="106" t="s">
        <v>27</v>
      </c>
      <c r="C37" s="54">
        <f t="shared" ref="C37:C42" si="19">SUM(D37:O37)</f>
        <v>134990640</v>
      </c>
      <c r="D37" s="55">
        <f>D16+D30</f>
        <v>10407050</v>
      </c>
      <c r="E37" s="55">
        <f t="shared" ref="E37:O37" si="20">E16+E30</f>
        <v>10949616</v>
      </c>
      <c r="F37" s="55">
        <f t="shared" si="20"/>
        <v>12514575</v>
      </c>
      <c r="G37" s="55">
        <f t="shared" si="20"/>
        <v>10219224</v>
      </c>
      <c r="H37" s="55">
        <f t="shared" si="20"/>
        <v>11743207</v>
      </c>
      <c r="I37" s="55">
        <f t="shared" si="20"/>
        <v>12334758</v>
      </c>
      <c r="J37" s="55">
        <f t="shared" si="20"/>
        <v>10489311</v>
      </c>
      <c r="K37" s="55">
        <f t="shared" si="20"/>
        <v>8982100</v>
      </c>
      <c r="L37" s="55">
        <f t="shared" si="20"/>
        <v>11533021</v>
      </c>
      <c r="M37" s="55">
        <f t="shared" si="20"/>
        <v>13569503</v>
      </c>
      <c r="N37" s="55">
        <f t="shared" si="20"/>
        <v>11046210</v>
      </c>
      <c r="O37" s="56">
        <f t="shared" si="20"/>
        <v>11202065</v>
      </c>
    </row>
    <row r="38" spans="1:15" s="12" customFormat="1" ht="24.95" customHeight="1" x14ac:dyDescent="0.15">
      <c r="A38" s="109"/>
      <c r="B38" s="107"/>
      <c r="C38" s="13">
        <f t="shared" si="19"/>
        <v>33602661166</v>
      </c>
      <c r="D38" s="4">
        <f t="shared" ref="D38:O38" si="21">D17+D31</f>
        <v>2608411929</v>
      </c>
      <c r="E38" s="4">
        <f t="shared" si="21"/>
        <v>2912190450</v>
      </c>
      <c r="F38" s="4">
        <f t="shared" si="21"/>
        <v>3355063147</v>
      </c>
      <c r="G38" s="4">
        <f t="shared" si="21"/>
        <v>2482859882</v>
      </c>
      <c r="H38" s="4">
        <f t="shared" si="21"/>
        <v>2995977524</v>
      </c>
      <c r="I38" s="4">
        <f t="shared" si="21"/>
        <v>3221733730</v>
      </c>
      <c r="J38" s="4">
        <f t="shared" si="21"/>
        <v>2441058613</v>
      </c>
      <c r="K38" s="4">
        <f t="shared" si="21"/>
        <v>2126535683</v>
      </c>
      <c r="L38" s="4">
        <f t="shared" si="21"/>
        <v>2962948790</v>
      </c>
      <c r="M38" s="4">
        <f t="shared" si="21"/>
        <v>3589188675</v>
      </c>
      <c r="N38" s="4">
        <f t="shared" si="21"/>
        <v>2529277404</v>
      </c>
      <c r="O38" s="5">
        <f t="shared" si="21"/>
        <v>2377415339</v>
      </c>
    </row>
    <row r="39" spans="1:15" s="12" customFormat="1" ht="24.95" customHeight="1" x14ac:dyDescent="0.15">
      <c r="A39" s="109"/>
      <c r="B39" s="104" t="s">
        <v>28</v>
      </c>
      <c r="C39" s="13">
        <f t="shared" si="19"/>
        <v>53652082</v>
      </c>
      <c r="D39" s="4">
        <f t="shared" ref="D39:O39" si="22">D18+D32</f>
        <v>3995889</v>
      </c>
      <c r="E39" s="4">
        <f t="shared" si="22"/>
        <v>4212878</v>
      </c>
      <c r="F39" s="4">
        <f t="shared" si="22"/>
        <v>4333665</v>
      </c>
      <c r="G39" s="4">
        <f t="shared" si="22"/>
        <v>4011108</v>
      </c>
      <c r="H39" s="4">
        <f t="shared" si="22"/>
        <v>3482040</v>
      </c>
      <c r="I39" s="4">
        <f t="shared" si="22"/>
        <v>3906932</v>
      </c>
      <c r="J39" s="4">
        <f t="shared" si="22"/>
        <v>4665317</v>
      </c>
      <c r="K39" s="4">
        <f t="shared" si="22"/>
        <v>4831752</v>
      </c>
      <c r="L39" s="4">
        <f t="shared" si="22"/>
        <v>4201756</v>
      </c>
      <c r="M39" s="4">
        <f t="shared" si="22"/>
        <v>5537498</v>
      </c>
      <c r="N39" s="4">
        <f t="shared" si="22"/>
        <v>5087601</v>
      </c>
      <c r="O39" s="5">
        <f t="shared" si="22"/>
        <v>5385646</v>
      </c>
    </row>
    <row r="40" spans="1:15" s="12" customFormat="1" ht="24.95" customHeight="1" x14ac:dyDescent="0.15">
      <c r="A40" s="109"/>
      <c r="B40" s="105"/>
      <c r="C40" s="14">
        <f t="shared" si="19"/>
        <v>22413865438</v>
      </c>
      <c r="D40" s="6">
        <f t="shared" ref="D40:O40" si="23">D19+D33</f>
        <v>1823909836</v>
      </c>
      <c r="E40" s="6">
        <f t="shared" si="23"/>
        <v>1890653919</v>
      </c>
      <c r="F40" s="6">
        <f t="shared" si="23"/>
        <v>2002041521</v>
      </c>
      <c r="G40" s="6">
        <f t="shared" si="23"/>
        <v>1704756075</v>
      </c>
      <c r="H40" s="6">
        <f t="shared" si="23"/>
        <v>1382607803</v>
      </c>
      <c r="I40" s="6">
        <f t="shared" si="23"/>
        <v>1651296789</v>
      </c>
      <c r="J40" s="6">
        <f t="shared" si="23"/>
        <v>2068317113</v>
      </c>
      <c r="K40" s="6">
        <f t="shared" si="23"/>
        <v>2390255155</v>
      </c>
      <c r="L40" s="6">
        <f t="shared" si="23"/>
        <v>1813037425</v>
      </c>
      <c r="M40" s="6">
        <f t="shared" si="23"/>
        <v>1765819222</v>
      </c>
      <c r="N40" s="6">
        <f t="shared" si="23"/>
        <v>1538890644</v>
      </c>
      <c r="O40" s="7">
        <f t="shared" si="23"/>
        <v>2382279936</v>
      </c>
    </row>
    <row r="41" spans="1:15" s="12" customFormat="1" ht="24.95" customHeight="1" x14ac:dyDescent="0.15">
      <c r="A41" s="109"/>
      <c r="B41" s="100" t="s">
        <v>57</v>
      </c>
      <c r="C41" s="13">
        <f t="shared" si="19"/>
        <v>188642722</v>
      </c>
      <c r="D41" s="4">
        <f>D37+D39</f>
        <v>14402939</v>
      </c>
      <c r="E41" s="4">
        <f t="shared" ref="E41:O41" si="24">E37+E39</f>
        <v>15162494</v>
      </c>
      <c r="F41" s="4">
        <f t="shared" si="24"/>
        <v>16848240</v>
      </c>
      <c r="G41" s="4">
        <f t="shared" si="24"/>
        <v>14230332</v>
      </c>
      <c r="H41" s="4">
        <f t="shared" si="24"/>
        <v>15225247</v>
      </c>
      <c r="I41" s="4">
        <f t="shared" si="24"/>
        <v>16241690</v>
      </c>
      <c r="J41" s="4">
        <f t="shared" si="24"/>
        <v>15154628</v>
      </c>
      <c r="K41" s="4">
        <f t="shared" si="24"/>
        <v>13813852</v>
      </c>
      <c r="L41" s="4">
        <f t="shared" si="24"/>
        <v>15734777</v>
      </c>
      <c r="M41" s="4">
        <f t="shared" si="24"/>
        <v>19107001</v>
      </c>
      <c r="N41" s="4">
        <f t="shared" si="24"/>
        <v>16133811</v>
      </c>
      <c r="O41" s="5">
        <f t="shared" si="24"/>
        <v>16587711</v>
      </c>
    </row>
    <row r="42" spans="1:15" s="12" customFormat="1" ht="24.95" customHeight="1" thickBot="1" x14ac:dyDescent="0.2">
      <c r="A42" s="110"/>
      <c r="B42" s="101"/>
      <c r="C42" s="49">
        <f t="shared" si="19"/>
        <v>56016526604</v>
      </c>
      <c r="D42" s="50">
        <f t="shared" ref="D42:O42" si="25">D38+D40</f>
        <v>4432321765</v>
      </c>
      <c r="E42" s="50">
        <f t="shared" si="25"/>
        <v>4802844369</v>
      </c>
      <c r="F42" s="50">
        <f t="shared" si="25"/>
        <v>5357104668</v>
      </c>
      <c r="G42" s="50">
        <f t="shared" si="25"/>
        <v>4187615957</v>
      </c>
      <c r="H42" s="50">
        <f t="shared" si="25"/>
        <v>4378585327</v>
      </c>
      <c r="I42" s="50">
        <f t="shared" si="25"/>
        <v>4873030519</v>
      </c>
      <c r="J42" s="50">
        <f t="shared" si="25"/>
        <v>4509375726</v>
      </c>
      <c r="K42" s="50">
        <f t="shared" si="25"/>
        <v>4516790838</v>
      </c>
      <c r="L42" s="50">
        <f t="shared" si="25"/>
        <v>4775986215</v>
      </c>
      <c r="M42" s="50">
        <f t="shared" si="25"/>
        <v>5355007897</v>
      </c>
      <c r="N42" s="50">
        <f t="shared" si="25"/>
        <v>4068168048</v>
      </c>
      <c r="O42" s="51">
        <f t="shared" si="25"/>
        <v>4759695275</v>
      </c>
    </row>
  </sheetData>
  <mergeCells count="37">
    <mergeCell ref="B27:B28"/>
    <mergeCell ref="I2:I3"/>
    <mergeCell ref="B12:B13"/>
    <mergeCell ref="B16:B17"/>
    <mergeCell ref="B18:B19"/>
    <mergeCell ref="B8:B9"/>
    <mergeCell ref="C2:C3"/>
    <mergeCell ref="D2:D3"/>
    <mergeCell ref="E2:E3"/>
    <mergeCell ref="H2:H3"/>
    <mergeCell ref="B20:B21"/>
    <mergeCell ref="B23:B24"/>
    <mergeCell ref="B25:B26"/>
    <mergeCell ref="A16:A21"/>
    <mergeCell ref="F1:J1"/>
    <mergeCell ref="N2:N3"/>
    <mergeCell ref="A4:A7"/>
    <mergeCell ref="A10:A13"/>
    <mergeCell ref="B14:B15"/>
    <mergeCell ref="B4:B5"/>
    <mergeCell ref="F2:F3"/>
    <mergeCell ref="G2:G3"/>
    <mergeCell ref="B10:B11"/>
    <mergeCell ref="B6:B7"/>
    <mergeCell ref="O2:O3"/>
    <mergeCell ref="J2:J3"/>
    <mergeCell ref="K2:K3"/>
    <mergeCell ref="L2:L3"/>
    <mergeCell ref="M2:M3"/>
    <mergeCell ref="B41:B42"/>
    <mergeCell ref="A30:A33"/>
    <mergeCell ref="B32:B33"/>
    <mergeCell ref="B34:B35"/>
    <mergeCell ref="B37:B38"/>
    <mergeCell ref="B39:B40"/>
    <mergeCell ref="B30:B31"/>
    <mergeCell ref="A37:A42"/>
  </mergeCells>
  <phoneticPr fontId="2"/>
  <printOptions horizontalCentered="1"/>
  <pageMargins left="0.59055118110236227" right="0.59055118110236227" top="0.39370078740157483" bottom="0.39370078740157483" header="0" footer="0"/>
  <pageSetup paperSize="9" scale="55" fitToHeight="0" orientation="landscape" r:id="rId1"/>
  <headerFooter alignWithMargins="0"/>
  <ignoredErrors>
    <ignoredError sqref="C4:C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46"/>
  <sheetViews>
    <sheetView tabSelected="1" view="pageBreakPreview" zoomScale="75" zoomScaleNormal="75" zoomScaleSheetLayoutView="75" workbookViewId="0">
      <pane xSplit="5" ySplit="3" topLeftCell="F4" activePane="bottomRight" state="frozen"/>
      <selection activeCell="F51" sqref="F51"/>
      <selection pane="topRight" activeCell="F51" sqref="F51"/>
      <selection pane="bottomLeft" activeCell="F51" sqref="F51"/>
      <selection pane="bottomRight" activeCell="I18" sqref="I18"/>
    </sheetView>
  </sheetViews>
  <sheetFormatPr defaultRowHeight="17.25" x14ac:dyDescent="0.2"/>
  <cols>
    <col min="1" max="1" width="7.5" style="25" customWidth="1"/>
    <col min="2" max="2" width="1.625" style="25" customWidth="1"/>
    <col min="3" max="3" width="4.375" style="25" customWidth="1"/>
    <col min="4" max="4" width="10.625" style="25" customWidth="1"/>
    <col min="5" max="5" width="4.625" style="25" customWidth="1"/>
    <col min="6" max="6" width="21.875" style="25" bestFit="1" customWidth="1"/>
    <col min="7" max="18" width="17.625" style="25" customWidth="1"/>
    <col min="19" max="16384" width="9" style="25"/>
  </cols>
  <sheetData>
    <row r="1" spans="1:18" ht="39.950000000000003" customHeight="1" thickBot="1" x14ac:dyDescent="0.25">
      <c r="A1" s="96"/>
      <c r="I1" s="152" t="s">
        <v>29</v>
      </c>
      <c r="J1" s="152"/>
      <c r="K1" s="152"/>
      <c r="L1" s="152"/>
      <c r="M1" s="152"/>
      <c r="N1" s="26"/>
      <c r="Q1" s="146" t="s">
        <v>30</v>
      </c>
      <c r="R1" s="147"/>
    </row>
    <row r="2" spans="1:18" s="27" customFormat="1" ht="20.100000000000001" customHeight="1" x14ac:dyDescent="0.2">
      <c r="A2" s="57"/>
      <c r="B2" s="58"/>
      <c r="C2" s="58"/>
      <c r="D2" s="58"/>
      <c r="E2" s="59" t="s">
        <v>31</v>
      </c>
      <c r="F2" s="150" t="s">
        <v>32</v>
      </c>
      <c r="G2" s="150" t="s">
        <v>15</v>
      </c>
      <c r="H2" s="150" t="s">
        <v>3</v>
      </c>
      <c r="I2" s="150" t="s">
        <v>4</v>
      </c>
      <c r="J2" s="150" t="s">
        <v>5</v>
      </c>
      <c r="K2" s="150" t="s">
        <v>6</v>
      </c>
      <c r="L2" s="150" t="s">
        <v>7</v>
      </c>
      <c r="M2" s="150" t="s">
        <v>8</v>
      </c>
      <c r="N2" s="150" t="s">
        <v>9</v>
      </c>
      <c r="O2" s="150" t="s">
        <v>10</v>
      </c>
      <c r="P2" s="150" t="s">
        <v>0</v>
      </c>
      <c r="Q2" s="150" t="s">
        <v>1</v>
      </c>
      <c r="R2" s="148" t="s">
        <v>2</v>
      </c>
    </row>
    <row r="3" spans="1:18" s="27" customFormat="1" ht="20.100000000000001" customHeight="1" thickBot="1" x14ac:dyDescent="0.25">
      <c r="A3" s="68" t="s">
        <v>33</v>
      </c>
      <c r="B3" s="69"/>
      <c r="C3" s="69"/>
      <c r="D3" s="69"/>
      <c r="E3" s="70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18" s="27" customFormat="1" ht="20.100000000000001" customHeight="1" x14ac:dyDescent="0.2">
      <c r="A4" s="66"/>
      <c r="B4" s="67"/>
      <c r="C4" s="128" t="s">
        <v>34</v>
      </c>
      <c r="D4" s="135"/>
      <c r="E4" s="30"/>
      <c r="F4" s="78">
        <f t="shared" ref="F4:F13" si="0">SUM(G4:R4)</f>
        <v>10694531</v>
      </c>
      <c r="G4" s="31">
        <f>G6+G8+G10+G12</f>
        <v>863754</v>
      </c>
      <c r="H4" s="31">
        <f>H6+H8+H10+H12</f>
        <v>777414</v>
      </c>
      <c r="I4" s="31">
        <f t="shared" ref="I4:Q4" si="1">I6+I8+I10+I12</f>
        <v>962503</v>
      </c>
      <c r="J4" s="31">
        <f t="shared" si="1"/>
        <v>1087427</v>
      </c>
      <c r="K4" s="31">
        <f t="shared" si="1"/>
        <v>966735</v>
      </c>
      <c r="L4" s="31">
        <f t="shared" si="1"/>
        <v>844146</v>
      </c>
      <c r="M4" s="31">
        <f t="shared" si="1"/>
        <v>799756</v>
      </c>
      <c r="N4" s="31">
        <f t="shared" si="1"/>
        <v>802615</v>
      </c>
      <c r="O4" s="31">
        <f t="shared" si="1"/>
        <v>868782</v>
      </c>
      <c r="P4" s="31">
        <f t="shared" si="1"/>
        <v>985357</v>
      </c>
      <c r="Q4" s="31">
        <f t="shared" si="1"/>
        <v>845462</v>
      </c>
      <c r="R4" s="79">
        <f t="shared" ref="R4" si="2">R6+R8+R10+R12</f>
        <v>890580</v>
      </c>
    </row>
    <row r="5" spans="1:18" s="27" customFormat="1" ht="20.100000000000001" customHeight="1" x14ac:dyDescent="0.2">
      <c r="A5" s="60"/>
      <c r="B5" s="29"/>
      <c r="C5" s="135"/>
      <c r="D5" s="135"/>
      <c r="E5" s="30"/>
      <c r="F5" s="78">
        <f t="shared" si="0"/>
        <v>10822845961</v>
      </c>
      <c r="G5" s="31">
        <f>G7+G9+G11+G13</f>
        <v>865882769</v>
      </c>
      <c r="H5" s="31">
        <f>H7+H9+H11+H13</f>
        <v>766562318</v>
      </c>
      <c r="I5" s="31">
        <f t="shared" ref="I5:Q5" si="3">I7+I9+I11+I13</f>
        <v>862810931</v>
      </c>
      <c r="J5" s="31">
        <f t="shared" si="3"/>
        <v>885549624</v>
      </c>
      <c r="K5" s="31">
        <f t="shared" si="3"/>
        <v>885306697</v>
      </c>
      <c r="L5" s="31">
        <f t="shared" si="3"/>
        <v>810266781</v>
      </c>
      <c r="M5" s="31">
        <f t="shared" si="3"/>
        <v>840035731</v>
      </c>
      <c r="N5" s="31">
        <f t="shared" si="3"/>
        <v>810514585</v>
      </c>
      <c r="O5" s="31">
        <f t="shared" si="3"/>
        <v>914892553</v>
      </c>
      <c r="P5" s="31">
        <f t="shared" si="3"/>
        <v>1001229978</v>
      </c>
      <c r="Q5" s="31">
        <f t="shared" si="3"/>
        <v>911516003</v>
      </c>
      <c r="R5" s="79">
        <f t="shared" ref="R5" si="4">R7+R9+R11+R13</f>
        <v>1268277991</v>
      </c>
    </row>
    <row r="6" spans="1:18" s="27" customFormat="1" ht="20.100000000000001" customHeight="1" x14ac:dyDescent="0.2">
      <c r="A6" s="60"/>
      <c r="B6" s="29"/>
      <c r="C6" s="32"/>
      <c r="D6" s="124" t="s">
        <v>35</v>
      </c>
      <c r="E6" s="125"/>
      <c r="F6" s="78">
        <f t="shared" si="0"/>
        <v>9616743</v>
      </c>
      <c r="G6" s="33">
        <v>766339</v>
      </c>
      <c r="H6" s="33">
        <v>685235</v>
      </c>
      <c r="I6" s="33">
        <v>859557</v>
      </c>
      <c r="J6" s="33">
        <v>988555</v>
      </c>
      <c r="K6" s="33">
        <v>877243</v>
      </c>
      <c r="L6" s="33">
        <v>753878</v>
      </c>
      <c r="M6" s="33">
        <v>702409</v>
      </c>
      <c r="N6" s="33">
        <v>730719</v>
      </c>
      <c r="O6" s="33">
        <v>795785</v>
      </c>
      <c r="P6" s="33">
        <v>897824</v>
      </c>
      <c r="Q6" s="33">
        <v>765971</v>
      </c>
      <c r="R6" s="99">
        <v>793228</v>
      </c>
    </row>
    <row r="7" spans="1:18" s="27" customFormat="1" ht="19.5" customHeight="1" x14ac:dyDescent="0.2">
      <c r="A7" s="60"/>
      <c r="B7" s="29"/>
      <c r="C7" s="32"/>
      <c r="D7" s="126"/>
      <c r="E7" s="125"/>
      <c r="F7" s="78">
        <f t="shared" si="0"/>
        <v>9472949711</v>
      </c>
      <c r="G7" s="33">
        <v>766445886</v>
      </c>
      <c r="H7" s="33">
        <v>677129467</v>
      </c>
      <c r="I7" s="33">
        <v>749787144</v>
      </c>
      <c r="J7" s="33">
        <v>774181672</v>
      </c>
      <c r="K7" s="33">
        <v>780076580</v>
      </c>
      <c r="L7" s="33">
        <v>709196790</v>
      </c>
      <c r="M7" s="33">
        <v>707161488</v>
      </c>
      <c r="N7" s="33">
        <v>715714274</v>
      </c>
      <c r="O7" s="33">
        <v>816987609</v>
      </c>
      <c r="P7" s="33">
        <v>881729337</v>
      </c>
      <c r="Q7" s="33">
        <v>794983607</v>
      </c>
      <c r="R7" s="99">
        <v>1099555857</v>
      </c>
    </row>
    <row r="8" spans="1:18" s="27" customFormat="1" ht="19.5" customHeight="1" x14ac:dyDescent="0.2">
      <c r="A8" s="60"/>
      <c r="B8" s="29"/>
      <c r="C8" s="32"/>
      <c r="D8" s="124" t="s">
        <v>36</v>
      </c>
      <c r="E8" s="125"/>
      <c r="F8" s="78">
        <f>SUM(G8:R8)</f>
        <v>911850</v>
      </c>
      <c r="G8" s="33">
        <v>72228</v>
      </c>
      <c r="H8" s="33">
        <v>66157</v>
      </c>
      <c r="I8" s="33">
        <v>83687</v>
      </c>
      <c r="J8" s="33">
        <v>87138</v>
      </c>
      <c r="K8" s="33">
        <v>80014</v>
      </c>
      <c r="L8" s="33">
        <v>80794</v>
      </c>
      <c r="M8" s="33">
        <v>79675</v>
      </c>
      <c r="N8" s="33">
        <v>63283</v>
      </c>
      <c r="O8" s="33">
        <v>62949</v>
      </c>
      <c r="P8" s="33">
        <v>78722</v>
      </c>
      <c r="Q8" s="33">
        <v>73313</v>
      </c>
      <c r="R8" s="61">
        <v>83890</v>
      </c>
    </row>
    <row r="9" spans="1:18" s="27" customFormat="1" ht="19.5" customHeight="1" x14ac:dyDescent="0.2">
      <c r="A9" s="60"/>
      <c r="B9" s="29"/>
      <c r="C9" s="32"/>
      <c r="D9" s="126"/>
      <c r="E9" s="125"/>
      <c r="F9" s="78">
        <f>SUM(G9:R9)</f>
        <v>1115754507</v>
      </c>
      <c r="G9" s="33">
        <v>84548869</v>
      </c>
      <c r="H9" s="33">
        <v>75631093</v>
      </c>
      <c r="I9" s="33">
        <v>95550299</v>
      </c>
      <c r="J9" s="33">
        <v>91457170</v>
      </c>
      <c r="K9" s="33">
        <v>87588334</v>
      </c>
      <c r="L9" s="33">
        <v>82267233</v>
      </c>
      <c r="M9" s="33">
        <v>88022419</v>
      </c>
      <c r="N9" s="33">
        <v>77757008</v>
      </c>
      <c r="O9" s="33">
        <v>79520957</v>
      </c>
      <c r="P9" s="33">
        <v>103677113</v>
      </c>
      <c r="Q9" s="33">
        <v>105258707</v>
      </c>
      <c r="R9" s="61">
        <v>144475305</v>
      </c>
    </row>
    <row r="10" spans="1:18" s="27" customFormat="1" ht="20.100000000000001" customHeight="1" x14ac:dyDescent="0.2">
      <c r="A10" s="122" t="s">
        <v>63</v>
      </c>
      <c r="B10" s="34"/>
      <c r="C10" s="31"/>
      <c r="D10" s="124" t="s">
        <v>37</v>
      </c>
      <c r="E10" s="125"/>
      <c r="F10" s="78">
        <f t="shared" si="0"/>
        <v>162107</v>
      </c>
      <c r="G10" s="33">
        <v>24926</v>
      </c>
      <c r="H10" s="33">
        <v>25799</v>
      </c>
      <c r="I10" s="33">
        <v>18917</v>
      </c>
      <c r="J10" s="33">
        <v>11428</v>
      </c>
      <c r="K10" s="33">
        <v>9197</v>
      </c>
      <c r="L10" s="33">
        <v>9053</v>
      </c>
      <c r="M10" s="33">
        <v>17435</v>
      </c>
      <c r="N10" s="33">
        <v>8341</v>
      </c>
      <c r="O10" s="33">
        <v>9746</v>
      </c>
      <c r="P10" s="33">
        <v>8468</v>
      </c>
      <c r="Q10" s="33">
        <v>5755</v>
      </c>
      <c r="R10" s="61">
        <v>13042</v>
      </c>
    </row>
    <row r="11" spans="1:18" s="27" customFormat="1" ht="20.100000000000001" customHeight="1" x14ac:dyDescent="0.2">
      <c r="A11" s="123"/>
      <c r="B11" s="35"/>
      <c r="C11" s="31"/>
      <c r="D11" s="126"/>
      <c r="E11" s="125"/>
      <c r="F11" s="78">
        <f t="shared" si="0"/>
        <v>226792159</v>
      </c>
      <c r="G11" s="33">
        <v>14393963</v>
      </c>
      <c r="H11" s="33">
        <v>13387664</v>
      </c>
      <c r="I11" s="33">
        <v>16968048</v>
      </c>
      <c r="J11" s="33">
        <v>19323786</v>
      </c>
      <c r="K11" s="33">
        <v>17099072</v>
      </c>
      <c r="L11" s="33">
        <v>18056575</v>
      </c>
      <c r="M11" s="33">
        <v>44378190</v>
      </c>
      <c r="N11" s="33">
        <v>16506646</v>
      </c>
      <c r="O11" s="33">
        <v>17794501</v>
      </c>
      <c r="P11" s="33">
        <v>15130260</v>
      </c>
      <c r="Q11" s="33">
        <v>10327177</v>
      </c>
      <c r="R11" s="61">
        <v>23426277</v>
      </c>
    </row>
    <row r="12" spans="1:18" s="27" customFormat="1" ht="20.100000000000001" customHeight="1" x14ac:dyDescent="0.2">
      <c r="A12" s="123"/>
      <c r="B12" s="34"/>
      <c r="C12" s="31"/>
      <c r="D12" s="124" t="s">
        <v>38</v>
      </c>
      <c r="E12" s="129"/>
      <c r="F12" s="78">
        <f t="shared" si="0"/>
        <v>3831</v>
      </c>
      <c r="G12" s="33">
        <v>261</v>
      </c>
      <c r="H12" s="33">
        <v>223</v>
      </c>
      <c r="I12" s="33">
        <v>342</v>
      </c>
      <c r="J12" s="33">
        <v>306</v>
      </c>
      <c r="K12" s="33">
        <v>281</v>
      </c>
      <c r="L12" s="33">
        <v>421</v>
      </c>
      <c r="M12" s="33">
        <v>237</v>
      </c>
      <c r="N12" s="33">
        <v>272</v>
      </c>
      <c r="O12" s="33">
        <v>302</v>
      </c>
      <c r="P12" s="33">
        <v>343</v>
      </c>
      <c r="Q12" s="33">
        <v>423</v>
      </c>
      <c r="R12" s="61">
        <v>420</v>
      </c>
    </row>
    <row r="13" spans="1:18" s="27" customFormat="1" ht="20.100000000000001" customHeight="1" x14ac:dyDescent="0.2">
      <c r="A13" s="123"/>
      <c r="B13" s="36"/>
      <c r="C13" s="37"/>
      <c r="D13" s="132"/>
      <c r="E13" s="133"/>
      <c r="F13" s="80">
        <f t="shared" si="0"/>
        <v>7349584</v>
      </c>
      <c r="G13" s="38">
        <v>494051</v>
      </c>
      <c r="H13" s="38">
        <v>414094</v>
      </c>
      <c r="I13" s="38">
        <v>505440</v>
      </c>
      <c r="J13" s="38">
        <v>586996</v>
      </c>
      <c r="K13" s="38">
        <v>542711</v>
      </c>
      <c r="L13" s="38">
        <v>746183</v>
      </c>
      <c r="M13" s="38">
        <v>473634</v>
      </c>
      <c r="N13" s="38">
        <v>536657</v>
      </c>
      <c r="O13" s="38">
        <v>589486</v>
      </c>
      <c r="P13" s="38">
        <v>693268</v>
      </c>
      <c r="Q13" s="38">
        <v>946512</v>
      </c>
      <c r="R13" s="62">
        <v>820552</v>
      </c>
    </row>
    <row r="14" spans="1:18" s="27" customFormat="1" ht="20.100000000000001" customHeight="1" x14ac:dyDescent="0.2">
      <c r="A14" s="123"/>
      <c r="B14" s="35"/>
      <c r="C14" s="127" t="s">
        <v>39</v>
      </c>
      <c r="D14" s="127"/>
      <c r="E14" s="28"/>
      <c r="F14" s="81">
        <f t="shared" ref="F14:F21" si="5">SUM(G14:R14)</f>
        <v>1425566</v>
      </c>
      <c r="G14" s="82">
        <f>G16+G18+G20+G22</f>
        <v>102384</v>
      </c>
      <c r="H14" s="82">
        <f>H16+H18+H20+H22</f>
        <v>97820</v>
      </c>
      <c r="I14" s="82">
        <f t="shared" ref="I14:Q14" si="6">I16+I18+I20+I22</f>
        <v>128145</v>
      </c>
      <c r="J14" s="82">
        <f t="shared" si="6"/>
        <v>131888</v>
      </c>
      <c r="K14" s="82">
        <f t="shared" si="6"/>
        <v>116943</v>
      </c>
      <c r="L14" s="82">
        <f t="shared" si="6"/>
        <v>102792</v>
      </c>
      <c r="M14" s="82">
        <f t="shared" si="6"/>
        <v>97084</v>
      </c>
      <c r="N14" s="82">
        <f t="shared" si="6"/>
        <v>107754</v>
      </c>
      <c r="O14" s="82">
        <f t="shared" si="6"/>
        <v>116261</v>
      </c>
      <c r="P14" s="82">
        <f t="shared" si="6"/>
        <v>114867</v>
      </c>
      <c r="Q14" s="82">
        <f t="shared" si="6"/>
        <v>124468</v>
      </c>
      <c r="R14" s="83">
        <f>R16+R18+R20+R22</f>
        <v>185160</v>
      </c>
    </row>
    <row r="15" spans="1:18" s="27" customFormat="1" ht="20.100000000000001" customHeight="1" x14ac:dyDescent="0.2">
      <c r="A15" s="123"/>
      <c r="B15" s="35"/>
      <c r="C15" s="128"/>
      <c r="D15" s="128"/>
      <c r="E15" s="30"/>
      <c r="F15" s="78">
        <f t="shared" si="5"/>
        <v>2163144830</v>
      </c>
      <c r="G15" s="31">
        <f>G17+G19+G21+G23</f>
        <v>136763415</v>
      </c>
      <c r="H15" s="31">
        <f>H17+H19+H21+H23</f>
        <v>132194504</v>
      </c>
      <c r="I15" s="31">
        <f t="shared" ref="I15:Q15" si="7">I17+I19+I21+I23</f>
        <v>173935873</v>
      </c>
      <c r="J15" s="31">
        <f t="shared" si="7"/>
        <v>189303703</v>
      </c>
      <c r="K15" s="31">
        <f t="shared" si="7"/>
        <v>176356232</v>
      </c>
      <c r="L15" s="31">
        <f t="shared" si="7"/>
        <v>150471123</v>
      </c>
      <c r="M15" s="31">
        <f t="shared" si="7"/>
        <v>139657233</v>
      </c>
      <c r="N15" s="31">
        <f t="shared" si="7"/>
        <v>155044718</v>
      </c>
      <c r="O15" s="31">
        <f t="shared" si="7"/>
        <v>172920538</v>
      </c>
      <c r="P15" s="31">
        <f t="shared" si="7"/>
        <v>171103730</v>
      </c>
      <c r="Q15" s="31">
        <f t="shared" si="7"/>
        <v>197945758</v>
      </c>
      <c r="R15" s="79">
        <f t="shared" ref="R15" si="8">R17+R19+R21+R23</f>
        <v>367448003</v>
      </c>
    </row>
    <row r="16" spans="1:18" s="27" customFormat="1" ht="20.100000000000001" customHeight="1" x14ac:dyDescent="0.2">
      <c r="A16" s="123"/>
      <c r="B16" s="35"/>
      <c r="C16" s="32"/>
      <c r="D16" s="124" t="s">
        <v>40</v>
      </c>
      <c r="E16" s="129"/>
      <c r="F16" s="78">
        <f t="shared" si="5"/>
        <v>1396165</v>
      </c>
      <c r="G16" s="33">
        <v>101220</v>
      </c>
      <c r="H16" s="33">
        <v>96671</v>
      </c>
      <c r="I16" s="33">
        <v>124223</v>
      </c>
      <c r="J16" s="33">
        <v>128999</v>
      </c>
      <c r="K16" s="33">
        <v>114608</v>
      </c>
      <c r="L16" s="33">
        <v>99727</v>
      </c>
      <c r="M16" s="33">
        <v>96137</v>
      </c>
      <c r="N16" s="33">
        <v>106538</v>
      </c>
      <c r="O16" s="33">
        <v>113456</v>
      </c>
      <c r="P16" s="33">
        <v>112868</v>
      </c>
      <c r="Q16" s="33">
        <v>122085</v>
      </c>
      <c r="R16" s="61">
        <v>179633</v>
      </c>
    </row>
    <row r="17" spans="1:18" s="27" customFormat="1" ht="19.5" customHeight="1" x14ac:dyDescent="0.2">
      <c r="A17" s="123"/>
      <c r="B17" s="35"/>
      <c r="C17" s="32"/>
      <c r="D17" s="124"/>
      <c r="E17" s="129"/>
      <c r="F17" s="78">
        <f t="shared" si="5"/>
        <v>2083891699</v>
      </c>
      <c r="G17" s="33">
        <v>134485069</v>
      </c>
      <c r="H17" s="33">
        <v>129573182</v>
      </c>
      <c r="I17" s="33">
        <v>164431279</v>
      </c>
      <c r="J17" s="33">
        <v>182840767</v>
      </c>
      <c r="K17" s="33">
        <v>171022760</v>
      </c>
      <c r="L17" s="33">
        <v>141244953</v>
      </c>
      <c r="M17" s="33">
        <v>136883599</v>
      </c>
      <c r="N17" s="33">
        <v>151368117</v>
      </c>
      <c r="O17" s="33">
        <v>163993161</v>
      </c>
      <c r="P17" s="33">
        <v>165844681</v>
      </c>
      <c r="Q17" s="33">
        <v>190715903</v>
      </c>
      <c r="R17" s="61">
        <v>351488228</v>
      </c>
    </row>
    <row r="18" spans="1:18" s="27" customFormat="1" ht="19.5" customHeight="1" x14ac:dyDescent="0.2">
      <c r="A18" s="123"/>
      <c r="B18" s="35"/>
      <c r="C18" s="32"/>
      <c r="D18" s="124" t="s">
        <v>41</v>
      </c>
      <c r="E18" s="129"/>
      <c r="F18" s="78">
        <f t="shared" si="5"/>
        <v>22506</v>
      </c>
      <c r="G18" s="33">
        <v>682</v>
      </c>
      <c r="H18" s="33">
        <v>674</v>
      </c>
      <c r="I18" s="33">
        <v>3222</v>
      </c>
      <c r="J18" s="33">
        <v>2131</v>
      </c>
      <c r="K18" s="33">
        <v>1796</v>
      </c>
      <c r="L18" s="33">
        <v>2507</v>
      </c>
      <c r="M18" s="33">
        <v>490</v>
      </c>
      <c r="N18" s="33">
        <v>726</v>
      </c>
      <c r="O18" s="33">
        <v>2156</v>
      </c>
      <c r="P18" s="33">
        <v>1480</v>
      </c>
      <c r="Q18" s="33">
        <v>1855</v>
      </c>
      <c r="R18" s="61">
        <v>4787</v>
      </c>
    </row>
    <row r="19" spans="1:18" s="27" customFormat="1" ht="19.5" customHeight="1" x14ac:dyDescent="0.2">
      <c r="A19" s="123"/>
      <c r="B19" s="35"/>
      <c r="C19" s="32"/>
      <c r="D19" s="124"/>
      <c r="E19" s="129"/>
      <c r="F19" s="78">
        <f t="shared" si="5"/>
        <v>65746458</v>
      </c>
      <c r="G19" s="33">
        <v>1407780</v>
      </c>
      <c r="H19" s="33">
        <v>1724706</v>
      </c>
      <c r="I19" s="33">
        <v>8354988</v>
      </c>
      <c r="J19" s="33">
        <v>5057802</v>
      </c>
      <c r="K19" s="33">
        <v>4096764</v>
      </c>
      <c r="L19" s="33">
        <v>8114040</v>
      </c>
      <c r="M19" s="33">
        <v>1851660</v>
      </c>
      <c r="N19" s="33">
        <v>2623752</v>
      </c>
      <c r="O19" s="33">
        <v>7659684</v>
      </c>
      <c r="P19" s="33">
        <v>4284144</v>
      </c>
      <c r="Q19" s="33">
        <v>6311196</v>
      </c>
      <c r="R19" s="61">
        <v>14259942</v>
      </c>
    </row>
    <row r="20" spans="1:18" s="27" customFormat="1" ht="19.5" customHeight="1" x14ac:dyDescent="0.2">
      <c r="A20" s="123"/>
      <c r="B20" s="35"/>
      <c r="C20" s="32"/>
      <c r="D20" s="130" t="s">
        <v>42</v>
      </c>
      <c r="E20" s="131"/>
      <c r="F20" s="78">
        <f t="shared" si="5"/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61">
        <v>0</v>
      </c>
    </row>
    <row r="21" spans="1:18" s="27" customFormat="1" ht="19.5" customHeight="1" x14ac:dyDescent="0.2">
      <c r="A21" s="123"/>
      <c r="B21" s="35"/>
      <c r="C21" s="32"/>
      <c r="D21" s="130"/>
      <c r="E21" s="131"/>
      <c r="F21" s="78">
        <f t="shared" si="5"/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61">
        <v>0</v>
      </c>
    </row>
    <row r="22" spans="1:18" s="27" customFormat="1" ht="20.100000000000001" customHeight="1" x14ac:dyDescent="0.2">
      <c r="A22" s="123"/>
      <c r="B22" s="35"/>
      <c r="C22" s="31"/>
      <c r="D22" s="124" t="s">
        <v>43</v>
      </c>
      <c r="E22" s="129"/>
      <c r="F22" s="78">
        <f t="shared" ref="F22:F27" si="9">SUM(G22:R22)</f>
        <v>6895</v>
      </c>
      <c r="G22" s="33">
        <v>482</v>
      </c>
      <c r="H22" s="33">
        <v>475</v>
      </c>
      <c r="I22" s="33">
        <v>700</v>
      </c>
      <c r="J22" s="33">
        <v>758</v>
      </c>
      <c r="K22" s="33">
        <v>539</v>
      </c>
      <c r="L22" s="33">
        <v>558</v>
      </c>
      <c r="M22" s="33">
        <v>457</v>
      </c>
      <c r="N22" s="33">
        <v>490</v>
      </c>
      <c r="O22" s="33">
        <v>649</v>
      </c>
      <c r="P22" s="33">
        <v>519</v>
      </c>
      <c r="Q22" s="33">
        <v>528</v>
      </c>
      <c r="R22" s="61">
        <v>740</v>
      </c>
    </row>
    <row r="23" spans="1:18" s="27" customFormat="1" ht="20.100000000000001" customHeight="1" x14ac:dyDescent="0.2">
      <c r="A23" s="123"/>
      <c r="B23" s="35"/>
      <c r="C23" s="37"/>
      <c r="D23" s="132"/>
      <c r="E23" s="133"/>
      <c r="F23" s="80">
        <f t="shared" si="9"/>
        <v>13506673</v>
      </c>
      <c r="G23" s="38">
        <v>870566</v>
      </c>
      <c r="H23" s="38">
        <v>896616</v>
      </c>
      <c r="I23" s="38">
        <v>1149606</v>
      </c>
      <c r="J23" s="38">
        <v>1405134</v>
      </c>
      <c r="K23" s="38">
        <v>1236708</v>
      </c>
      <c r="L23" s="38">
        <v>1112130</v>
      </c>
      <c r="M23" s="38">
        <v>921974</v>
      </c>
      <c r="N23" s="38">
        <v>1052849</v>
      </c>
      <c r="O23" s="38">
        <v>1267693</v>
      </c>
      <c r="P23" s="38">
        <v>974905</v>
      </c>
      <c r="Q23" s="38">
        <v>918659</v>
      </c>
      <c r="R23" s="62">
        <v>1699833</v>
      </c>
    </row>
    <row r="24" spans="1:18" s="27" customFormat="1" ht="20.100000000000001" customHeight="1" x14ac:dyDescent="0.2">
      <c r="A24" s="60"/>
      <c r="B24" s="39"/>
      <c r="C24" s="127" t="s">
        <v>44</v>
      </c>
      <c r="D24" s="134"/>
      <c r="E24" s="28"/>
      <c r="F24" s="81">
        <f t="shared" si="9"/>
        <v>4966744</v>
      </c>
      <c r="G24" s="40">
        <v>348096</v>
      </c>
      <c r="H24" s="40">
        <v>380045</v>
      </c>
      <c r="I24" s="40">
        <v>421264</v>
      </c>
      <c r="J24" s="40">
        <v>407687</v>
      </c>
      <c r="K24" s="40">
        <v>390255</v>
      </c>
      <c r="L24" s="40">
        <v>555947</v>
      </c>
      <c r="M24" s="40">
        <v>415828</v>
      </c>
      <c r="N24" s="40">
        <v>381689</v>
      </c>
      <c r="O24" s="40">
        <v>390307</v>
      </c>
      <c r="P24" s="40">
        <v>369553</v>
      </c>
      <c r="Q24" s="40">
        <v>441550</v>
      </c>
      <c r="R24" s="63">
        <v>464523</v>
      </c>
    </row>
    <row r="25" spans="1:18" s="27" customFormat="1" ht="20.100000000000001" customHeight="1" x14ac:dyDescent="0.2">
      <c r="A25" s="60"/>
      <c r="B25" s="41"/>
      <c r="C25" s="135"/>
      <c r="D25" s="135"/>
      <c r="E25" s="30"/>
      <c r="F25" s="78">
        <f t="shared" si="9"/>
        <v>6273141898</v>
      </c>
      <c r="G25" s="33">
        <v>346874474</v>
      </c>
      <c r="H25" s="33">
        <v>375292892</v>
      </c>
      <c r="I25" s="33">
        <v>483638371</v>
      </c>
      <c r="J25" s="33">
        <v>460705935</v>
      </c>
      <c r="K25" s="33">
        <v>429367110</v>
      </c>
      <c r="L25" s="33">
        <v>684466526</v>
      </c>
      <c r="M25" s="33">
        <v>538876586</v>
      </c>
      <c r="N25" s="33">
        <v>432843431</v>
      </c>
      <c r="O25" s="33">
        <v>473819931</v>
      </c>
      <c r="P25" s="33">
        <v>530378017</v>
      </c>
      <c r="Q25" s="33">
        <v>749783650</v>
      </c>
      <c r="R25" s="61">
        <v>767094975</v>
      </c>
    </row>
    <row r="26" spans="1:18" s="27" customFormat="1" ht="20.100000000000001" customHeight="1" x14ac:dyDescent="0.2">
      <c r="A26" s="60"/>
      <c r="B26" s="29"/>
      <c r="C26" s="127" t="s">
        <v>45</v>
      </c>
      <c r="D26" s="134"/>
      <c r="E26" s="28"/>
      <c r="F26" s="81">
        <f t="shared" si="9"/>
        <v>1844512</v>
      </c>
      <c r="G26" s="40">
        <v>157318</v>
      </c>
      <c r="H26" s="40">
        <v>157552</v>
      </c>
      <c r="I26" s="40">
        <v>161746</v>
      </c>
      <c r="J26" s="40">
        <v>159373</v>
      </c>
      <c r="K26" s="40">
        <v>164124</v>
      </c>
      <c r="L26" s="40">
        <v>159509</v>
      </c>
      <c r="M26" s="40">
        <v>149917</v>
      </c>
      <c r="N26" s="40">
        <v>159090</v>
      </c>
      <c r="O26" s="40">
        <v>146985</v>
      </c>
      <c r="P26" s="40">
        <v>136460</v>
      </c>
      <c r="Q26" s="40">
        <v>140101</v>
      </c>
      <c r="R26" s="63">
        <v>152337</v>
      </c>
    </row>
    <row r="27" spans="1:18" s="27" customFormat="1" ht="20.100000000000001" customHeight="1" x14ac:dyDescent="0.2">
      <c r="A27" s="60"/>
      <c r="B27" s="41"/>
      <c r="C27" s="135"/>
      <c r="D27" s="135"/>
      <c r="E27" s="30"/>
      <c r="F27" s="78">
        <f t="shared" si="9"/>
        <v>1021925885</v>
      </c>
      <c r="G27" s="33">
        <v>84687350</v>
      </c>
      <c r="H27" s="33">
        <v>85344337</v>
      </c>
      <c r="I27" s="33">
        <v>85128729</v>
      </c>
      <c r="J27" s="33">
        <v>88122741</v>
      </c>
      <c r="K27" s="33">
        <v>84710589</v>
      </c>
      <c r="L27" s="33">
        <v>85515279</v>
      </c>
      <c r="M27" s="33">
        <v>78059981</v>
      </c>
      <c r="N27" s="33">
        <v>82889365</v>
      </c>
      <c r="O27" s="33">
        <v>78686042</v>
      </c>
      <c r="P27" s="33">
        <v>80419126</v>
      </c>
      <c r="Q27" s="33">
        <v>84154829</v>
      </c>
      <c r="R27" s="61">
        <v>104207517</v>
      </c>
    </row>
    <row r="28" spans="1:18" s="27" customFormat="1" ht="20.100000000000001" customHeight="1" x14ac:dyDescent="0.2">
      <c r="A28" s="60"/>
      <c r="B28" s="42"/>
      <c r="C28" s="142" t="s">
        <v>46</v>
      </c>
      <c r="D28" s="142"/>
      <c r="E28" s="143"/>
      <c r="F28" s="81">
        <f>SUM(G28:R28)</f>
        <v>18931353</v>
      </c>
      <c r="G28" s="82">
        <f>G4+G14+G24+G26</f>
        <v>1471552</v>
      </c>
      <c r="H28" s="82">
        <f t="shared" ref="H28:R28" si="10">H4+H14+H24+H26</f>
        <v>1412831</v>
      </c>
      <c r="I28" s="82">
        <f t="shared" si="10"/>
        <v>1673658</v>
      </c>
      <c r="J28" s="82">
        <f t="shared" si="10"/>
        <v>1786375</v>
      </c>
      <c r="K28" s="82">
        <f t="shared" si="10"/>
        <v>1638057</v>
      </c>
      <c r="L28" s="82">
        <f t="shared" si="10"/>
        <v>1662394</v>
      </c>
      <c r="M28" s="82">
        <f t="shared" si="10"/>
        <v>1462585</v>
      </c>
      <c r="N28" s="82">
        <f t="shared" si="10"/>
        <v>1451148</v>
      </c>
      <c r="O28" s="82">
        <f t="shared" si="10"/>
        <v>1522335</v>
      </c>
      <c r="P28" s="82">
        <f t="shared" si="10"/>
        <v>1606237</v>
      </c>
      <c r="Q28" s="82">
        <f t="shared" si="10"/>
        <v>1551581</v>
      </c>
      <c r="R28" s="83">
        <f t="shared" si="10"/>
        <v>1692600</v>
      </c>
    </row>
    <row r="29" spans="1:18" s="27" customFormat="1" ht="20.100000000000001" customHeight="1" thickBot="1" x14ac:dyDescent="0.25">
      <c r="A29" s="64"/>
      <c r="B29" s="65"/>
      <c r="C29" s="144"/>
      <c r="D29" s="144"/>
      <c r="E29" s="145"/>
      <c r="F29" s="84">
        <f>SUM(G29:R29)</f>
        <v>20281058574</v>
      </c>
      <c r="G29" s="85">
        <f t="shared" ref="G29:R29" si="11">G5+G15+G25+G27</f>
        <v>1434208008</v>
      </c>
      <c r="H29" s="85">
        <f t="shared" si="11"/>
        <v>1359394051</v>
      </c>
      <c r="I29" s="85">
        <f t="shared" si="11"/>
        <v>1605513904</v>
      </c>
      <c r="J29" s="85">
        <f t="shared" si="11"/>
        <v>1623682003</v>
      </c>
      <c r="K29" s="85">
        <f t="shared" si="11"/>
        <v>1575740628</v>
      </c>
      <c r="L29" s="85">
        <f t="shared" si="11"/>
        <v>1730719709</v>
      </c>
      <c r="M29" s="85">
        <f t="shared" si="11"/>
        <v>1596629531</v>
      </c>
      <c r="N29" s="85">
        <f t="shared" si="11"/>
        <v>1481292099</v>
      </c>
      <c r="O29" s="85">
        <f t="shared" si="11"/>
        <v>1640319064</v>
      </c>
      <c r="P29" s="85">
        <f t="shared" si="11"/>
        <v>1783130851</v>
      </c>
      <c r="Q29" s="85">
        <f t="shared" si="11"/>
        <v>1943400240</v>
      </c>
      <c r="R29" s="86">
        <f t="shared" si="11"/>
        <v>2507028486</v>
      </c>
    </row>
    <row r="30" spans="1:18" ht="15" customHeight="1" thickBot="1" x14ac:dyDescent="0.25"/>
    <row r="31" spans="1:18" s="27" customFormat="1" ht="20.100000000000001" customHeight="1" x14ac:dyDescent="0.2">
      <c r="A31" s="71"/>
      <c r="B31" s="72"/>
      <c r="C31" s="153" t="s">
        <v>47</v>
      </c>
      <c r="D31" s="154"/>
      <c r="E31" s="73"/>
      <c r="F31" s="87">
        <f>SUM(G31:R31)</f>
        <v>4278857</v>
      </c>
      <c r="G31" s="58">
        <f t="shared" ref="G31:L31" si="12">G33+G35+G37+G39</f>
        <v>375184</v>
      </c>
      <c r="H31" s="58">
        <f t="shared" si="12"/>
        <v>348259</v>
      </c>
      <c r="I31" s="58">
        <f t="shared" si="12"/>
        <v>388641</v>
      </c>
      <c r="J31" s="58">
        <f t="shared" si="12"/>
        <v>363321</v>
      </c>
      <c r="K31" s="58">
        <f t="shared" si="12"/>
        <v>380083</v>
      </c>
      <c r="L31" s="58">
        <f t="shared" si="12"/>
        <v>373268</v>
      </c>
      <c r="M31" s="58">
        <f t="shared" ref="M31:R31" si="13">M33+M35+M37+M39</f>
        <v>345751</v>
      </c>
      <c r="N31" s="58">
        <f t="shared" si="13"/>
        <v>299072</v>
      </c>
      <c r="O31" s="58">
        <f t="shared" si="13"/>
        <v>328506</v>
      </c>
      <c r="P31" s="58">
        <f t="shared" si="13"/>
        <v>379715</v>
      </c>
      <c r="Q31" s="58">
        <f t="shared" si="13"/>
        <v>346067</v>
      </c>
      <c r="R31" s="88">
        <f t="shared" si="13"/>
        <v>350990</v>
      </c>
    </row>
    <row r="32" spans="1:18" s="27" customFormat="1" ht="20.100000000000001" customHeight="1" x14ac:dyDescent="0.2">
      <c r="A32" s="60"/>
      <c r="B32" s="29"/>
      <c r="C32" s="135"/>
      <c r="D32" s="135"/>
      <c r="E32" s="30"/>
      <c r="F32" s="78">
        <f>SUM(G32:R32)</f>
        <v>5218357173</v>
      </c>
      <c r="G32" s="31">
        <f t="shared" ref="G32:R32" si="14">G34+G36+G38+G40</f>
        <v>445004659</v>
      </c>
      <c r="H32" s="31">
        <f t="shared" si="14"/>
        <v>376491342</v>
      </c>
      <c r="I32" s="31">
        <f t="shared" si="14"/>
        <v>428106307</v>
      </c>
      <c r="J32" s="31">
        <f t="shared" si="14"/>
        <v>394388841</v>
      </c>
      <c r="K32" s="31">
        <f t="shared" si="14"/>
        <v>421445282</v>
      </c>
      <c r="L32" s="31">
        <f t="shared" si="14"/>
        <v>406898262</v>
      </c>
      <c r="M32" s="31">
        <f t="shared" si="14"/>
        <v>424604974</v>
      </c>
      <c r="N32" s="31">
        <f t="shared" si="14"/>
        <v>369724347</v>
      </c>
      <c r="O32" s="31">
        <f t="shared" si="14"/>
        <v>416607346</v>
      </c>
      <c r="P32" s="31">
        <f t="shared" si="14"/>
        <v>465903734</v>
      </c>
      <c r="Q32" s="31">
        <f t="shared" si="14"/>
        <v>434131008</v>
      </c>
      <c r="R32" s="79">
        <f t="shared" si="14"/>
        <v>635051071</v>
      </c>
    </row>
    <row r="33" spans="1:18" s="27" customFormat="1" ht="20.100000000000001" customHeight="1" x14ac:dyDescent="0.2">
      <c r="A33" s="60"/>
      <c r="B33" s="29"/>
      <c r="C33" s="32"/>
      <c r="D33" s="124" t="s">
        <v>35</v>
      </c>
      <c r="E33" s="125"/>
      <c r="F33" s="78">
        <f t="shared" ref="F33:F40" si="15">SUM(G33:R33)</f>
        <v>3726503</v>
      </c>
      <c r="G33" s="33">
        <v>308979</v>
      </c>
      <c r="H33" s="33">
        <v>289074</v>
      </c>
      <c r="I33" s="33">
        <v>332252</v>
      </c>
      <c r="J33" s="33">
        <v>317842</v>
      </c>
      <c r="K33" s="33">
        <v>335539</v>
      </c>
      <c r="L33" s="33">
        <v>337845</v>
      </c>
      <c r="M33" s="33">
        <v>302110</v>
      </c>
      <c r="N33" s="33">
        <v>265146</v>
      </c>
      <c r="O33" s="33">
        <v>303246</v>
      </c>
      <c r="P33" s="33">
        <v>348069</v>
      </c>
      <c r="Q33" s="33">
        <v>303739</v>
      </c>
      <c r="R33" s="93">
        <v>282662</v>
      </c>
    </row>
    <row r="34" spans="1:18" s="27" customFormat="1" ht="19.5" customHeight="1" x14ac:dyDescent="0.2">
      <c r="A34" s="60"/>
      <c r="B34" s="29"/>
      <c r="C34" s="32"/>
      <c r="D34" s="126"/>
      <c r="E34" s="125"/>
      <c r="F34" s="78">
        <f t="shared" si="15"/>
        <v>4097879884</v>
      </c>
      <c r="G34" s="33">
        <v>339625108</v>
      </c>
      <c r="H34" s="33">
        <v>287482141</v>
      </c>
      <c r="I34" s="33">
        <v>328425632</v>
      </c>
      <c r="J34" s="33">
        <v>306722692</v>
      </c>
      <c r="K34" s="33">
        <v>336402974</v>
      </c>
      <c r="L34" s="33">
        <v>330888897</v>
      </c>
      <c r="M34" s="33">
        <v>325191834</v>
      </c>
      <c r="N34" s="33">
        <v>295510143</v>
      </c>
      <c r="O34" s="33">
        <v>347105361</v>
      </c>
      <c r="P34" s="33">
        <v>385896048</v>
      </c>
      <c r="Q34" s="33">
        <v>341340852</v>
      </c>
      <c r="R34" s="93">
        <v>473288202</v>
      </c>
    </row>
    <row r="35" spans="1:18" s="27" customFormat="1" ht="19.5" customHeight="1" x14ac:dyDescent="0.2">
      <c r="A35" s="60"/>
      <c r="B35" s="29"/>
      <c r="C35" s="32"/>
      <c r="D35" s="124" t="s">
        <v>36</v>
      </c>
      <c r="E35" s="125"/>
      <c r="F35" s="78">
        <f>SUM(G35:R35)</f>
        <v>472513</v>
      </c>
      <c r="G35" s="33">
        <v>60517</v>
      </c>
      <c r="H35" s="33">
        <v>53861</v>
      </c>
      <c r="I35" s="33">
        <v>50749</v>
      </c>
      <c r="J35" s="33">
        <v>37747</v>
      </c>
      <c r="K35" s="33">
        <v>34677</v>
      </c>
      <c r="L35" s="33">
        <v>27339</v>
      </c>
      <c r="M35" s="33">
        <v>32334</v>
      </c>
      <c r="N35" s="33">
        <v>25728</v>
      </c>
      <c r="O35" s="33">
        <v>18851</v>
      </c>
      <c r="P35" s="33">
        <v>27445</v>
      </c>
      <c r="Q35" s="33">
        <v>39747</v>
      </c>
      <c r="R35" s="93">
        <v>63518</v>
      </c>
    </row>
    <row r="36" spans="1:18" s="27" customFormat="1" ht="19.5" customHeight="1" x14ac:dyDescent="0.2">
      <c r="A36" s="60"/>
      <c r="B36" s="29"/>
      <c r="C36" s="32"/>
      <c r="D36" s="126"/>
      <c r="E36" s="125"/>
      <c r="F36" s="78">
        <f>SUM(G36:R36)</f>
        <v>941805040</v>
      </c>
      <c r="G36" s="33">
        <v>93732336</v>
      </c>
      <c r="H36" s="33">
        <v>78458411</v>
      </c>
      <c r="I36" s="33">
        <v>84614491</v>
      </c>
      <c r="J36" s="33">
        <v>71998244</v>
      </c>
      <c r="K36" s="33">
        <v>65844506</v>
      </c>
      <c r="L36" s="33">
        <v>57816366</v>
      </c>
      <c r="M36" s="33">
        <v>65440490</v>
      </c>
      <c r="N36" s="33">
        <v>59213481</v>
      </c>
      <c r="O36" s="33">
        <v>57961915</v>
      </c>
      <c r="P36" s="33">
        <v>73454192</v>
      </c>
      <c r="Q36" s="33">
        <v>88324685</v>
      </c>
      <c r="R36" s="93">
        <v>144945923</v>
      </c>
    </row>
    <row r="37" spans="1:18" s="27" customFormat="1" ht="20.100000000000001" customHeight="1" x14ac:dyDescent="0.2">
      <c r="A37" s="122" t="s">
        <v>64</v>
      </c>
      <c r="B37" s="34"/>
      <c r="C37" s="31"/>
      <c r="D37" s="124" t="s">
        <v>48</v>
      </c>
      <c r="E37" s="125"/>
      <c r="F37" s="78">
        <f t="shared" si="15"/>
        <v>78657</v>
      </c>
      <c r="G37" s="33">
        <v>5656</v>
      </c>
      <c r="H37" s="33">
        <v>5296</v>
      </c>
      <c r="I37" s="33">
        <v>5605</v>
      </c>
      <c r="J37" s="33">
        <v>7696</v>
      </c>
      <c r="K37" s="33">
        <v>9691</v>
      </c>
      <c r="L37" s="33">
        <v>7763</v>
      </c>
      <c r="M37" s="33">
        <v>11100</v>
      </c>
      <c r="N37" s="33">
        <v>8102</v>
      </c>
      <c r="O37" s="33">
        <v>6357</v>
      </c>
      <c r="P37" s="33">
        <v>4155</v>
      </c>
      <c r="Q37" s="33">
        <v>2494</v>
      </c>
      <c r="R37" s="93">
        <v>4742</v>
      </c>
    </row>
    <row r="38" spans="1:18" s="27" customFormat="1" ht="20.100000000000001" customHeight="1" x14ac:dyDescent="0.2">
      <c r="A38" s="123"/>
      <c r="B38" s="35"/>
      <c r="C38" s="31"/>
      <c r="D38" s="126"/>
      <c r="E38" s="125"/>
      <c r="F38" s="78">
        <f t="shared" si="15"/>
        <v>174473241</v>
      </c>
      <c r="G38" s="33">
        <v>11578095</v>
      </c>
      <c r="H38" s="33">
        <v>10490310</v>
      </c>
      <c r="I38" s="33">
        <v>14953864</v>
      </c>
      <c r="J38" s="33">
        <v>15590145</v>
      </c>
      <c r="K38" s="33">
        <v>18669032</v>
      </c>
      <c r="L38" s="33">
        <v>17173263</v>
      </c>
      <c r="M38" s="33">
        <v>33331887</v>
      </c>
      <c r="N38" s="33">
        <v>14513860</v>
      </c>
      <c r="O38" s="33">
        <v>11324070</v>
      </c>
      <c r="P38" s="33">
        <v>6346566</v>
      </c>
      <c r="Q38" s="33">
        <v>4067307</v>
      </c>
      <c r="R38" s="93">
        <v>16434842</v>
      </c>
    </row>
    <row r="39" spans="1:18" s="27" customFormat="1" ht="20.100000000000001" customHeight="1" x14ac:dyDescent="0.2">
      <c r="A39" s="123"/>
      <c r="B39" s="34"/>
      <c r="C39" s="31"/>
      <c r="D39" s="124" t="s">
        <v>38</v>
      </c>
      <c r="E39" s="129"/>
      <c r="F39" s="78">
        <f t="shared" si="15"/>
        <v>1184</v>
      </c>
      <c r="G39" s="33">
        <v>32</v>
      </c>
      <c r="H39" s="33">
        <v>28</v>
      </c>
      <c r="I39" s="33">
        <v>35</v>
      </c>
      <c r="J39" s="33">
        <v>36</v>
      </c>
      <c r="K39" s="33">
        <v>176</v>
      </c>
      <c r="L39" s="33">
        <v>321</v>
      </c>
      <c r="M39" s="33">
        <v>207</v>
      </c>
      <c r="N39" s="33">
        <v>96</v>
      </c>
      <c r="O39" s="33">
        <v>52</v>
      </c>
      <c r="P39" s="33">
        <v>46</v>
      </c>
      <c r="Q39" s="33">
        <v>87</v>
      </c>
      <c r="R39" s="93">
        <v>68</v>
      </c>
    </row>
    <row r="40" spans="1:18" s="27" customFormat="1" ht="20.100000000000001" customHeight="1" x14ac:dyDescent="0.2">
      <c r="A40" s="123"/>
      <c r="B40" s="36"/>
      <c r="C40" s="37"/>
      <c r="D40" s="132"/>
      <c r="E40" s="133"/>
      <c r="F40" s="80">
        <f t="shared" si="15"/>
        <v>4199008</v>
      </c>
      <c r="G40" s="38">
        <v>69120</v>
      </c>
      <c r="H40" s="38">
        <v>60480</v>
      </c>
      <c r="I40" s="38">
        <v>112320</v>
      </c>
      <c r="J40" s="38">
        <v>77760</v>
      </c>
      <c r="K40" s="38">
        <v>528770</v>
      </c>
      <c r="L40" s="38">
        <v>1019736</v>
      </c>
      <c r="M40" s="38">
        <v>640763</v>
      </c>
      <c r="N40" s="38">
        <v>486863</v>
      </c>
      <c r="O40" s="38">
        <v>216000</v>
      </c>
      <c r="P40" s="38">
        <v>206928</v>
      </c>
      <c r="Q40" s="38">
        <v>398164</v>
      </c>
      <c r="R40" s="94">
        <v>382104</v>
      </c>
    </row>
    <row r="41" spans="1:18" s="27" customFormat="1" ht="20.100000000000001" customHeight="1" x14ac:dyDescent="0.2">
      <c r="A41" s="123"/>
      <c r="B41" s="35"/>
      <c r="C41" s="127" t="s">
        <v>49</v>
      </c>
      <c r="D41" s="127"/>
      <c r="E41" s="28"/>
      <c r="F41" s="81">
        <f t="shared" ref="F41:F48" si="16">SUM(G41:R41)</f>
        <v>819397</v>
      </c>
      <c r="G41" s="82">
        <f>G43+G45+G47+G49</f>
        <v>71738</v>
      </c>
      <c r="H41" s="82">
        <f t="shared" ref="H41:R41" si="17">H43+H45+H47+H49</f>
        <v>53647</v>
      </c>
      <c r="I41" s="82">
        <f t="shared" si="17"/>
        <v>59994</v>
      </c>
      <c r="J41" s="82">
        <f t="shared" si="17"/>
        <v>92074</v>
      </c>
      <c r="K41" s="82">
        <f t="shared" si="17"/>
        <v>58418</v>
      </c>
      <c r="L41" s="82">
        <f t="shared" si="17"/>
        <v>65409</v>
      </c>
      <c r="M41" s="82">
        <f t="shared" si="17"/>
        <v>67876</v>
      </c>
      <c r="N41" s="82">
        <f t="shared" si="17"/>
        <v>53485</v>
      </c>
      <c r="O41" s="82">
        <f t="shared" si="17"/>
        <v>67707</v>
      </c>
      <c r="P41" s="82">
        <f t="shared" si="17"/>
        <v>63454</v>
      </c>
      <c r="Q41" s="82">
        <f t="shared" si="17"/>
        <v>68021</v>
      </c>
      <c r="R41" s="83">
        <f t="shared" si="17"/>
        <v>97574</v>
      </c>
    </row>
    <row r="42" spans="1:18" s="27" customFormat="1" ht="20.100000000000001" customHeight="1" x14ac:dyDescent="0.2">
      <c r="A42" s="123"/>
      <c r="B42" s="35"/>
      <c r="C42" s="128"/>
      <c r="D42" s="128"/>
      <c r="E42" s="30"/>
      <c r="F42" s="78">
        <f t="shared" si="16"/>
        <v>1182953442</v>
      </c>
      <c r="G42" s="31">
        <f t="shared" ref="G42:R42" si="18">G44+G46+G48+G50</f>
        <v>74695232</v>
      </c>
      <c r="H42" s="31">
        <f t="shared" si="18"/>
        <v>62271125</v>
      </c>
      <c r="I42" s="31">
        <f t="shared" si="18"/>
        <v>75757398</v>
      </c>
      <c r="J42" s="31">
        <f t="shared" si="18"/>
        <v>100376212</v>
      </c>
      <c r="K42" s="31">
        <f t="shared" si="18"/>
        <v>72133277</v>
      </c>
      <c r="L42" s="31">
        <f t="shared" si="18"/>
        <v>82636567</v>
      </c>
      <c r="M42" s="31">
        <f t="shared" si="18"/>
        <v>91647709</v>
      </c>
      <c r="N42" s="31">
        <f t="shared" si="18"/>
        <v>70745749</v>
      </c>
      <c r="O42" s="31">
        <f t="shared" si="18"/>
        <v>91451818</v>
      </c>
      <c r="P42" s="31">
        <f t="shared" si="18"/>
        <v>86994866</v>
      </c>
      <c r="Q42" s="31">
        <f t="shared" si="18"/>
        <v>102647596</v>
      </c>
      <c r="R42" s="79">
        <f t="shared" si="18"/>
        <v>271595893</v>
      </c>
    </row>
    <row r="43" spans="1:18" s="27" customFormat="1" ht="20.100000000000001" customHeight="1" x14ac:dyDescent="0.2">
      <c r="A43" s="123"/>
      <c r="B43" s="35"/>
      <c r="C43" s="32"/>
      <c r="D43" s="124" t="s">
        <v>40</v>
      </c>
      <c r="E43" s="129"/>
      <c r="F43" s="78">
        <f t="shared" si="16"/>
        <v>792615</v>
      </c>
      <c r="G43" s="33">
        <v>71493</v>
      </c>
      <c r="H43" s="33">
        <v>53487</v>
      </c>
      <c r="I43" s="33">
        <v>59540</v>
      </c>
      <c r="J43" s="33">
        <v>77537</v>
      </c>
      <c r="K43" s="33">
        <v>57131</v>
      </c>
      <c r="L43" s="33">
        <v>64849</v>
      </c>
      <c r="M43" s="33">
        <v>65024</v>
      </c>
      <c r="N43" s="33">
        <v>52339</v>
      </c>
      <c r="O43" s="33">
        <v>65282</v>
      </c>
      <c r="P43" s="33">
        <v>62686</v>
      </c>
      <c r="Q43" s="33">
        <v>67295</v>
      </c>
      <c r="R43" s="93">
        <v>95952</v>
      </c>
    </row>
    <row r="44" spans="1:18" s="27" customFormat="1" ht="19.5" customHeight="1" x14ac:dyDescent="0.2">
      <c r="A44" s="123"/>
      <c r="B44" s="35"/>
      <c r="C44" s="32"/>
      <c r="D44" s="124"/>
      <c r="E44" s="129"/>
      <c r="F44" s="78">
        <f t="shared" si="16"/>
        <v>1147146004</v>
      </c>
      <c r="G44" s="33">
        <v>74094536</v>
      </c>
      <c r="H44" s="33">
        <v>61751128</v>
      </c>
      <c r="I44" s="33">
        <v>74731622</v>
      </c>
      <c r="J44" s="33">
        <v>97360952</v>
      </c>
      <c r="K44" s="33">
        <v>70699632</v>
      </c>
      <c r="L44" s="33">
        <v>81625354</v>
      </c>
      <c r="M44" s="33">
        <v>83002774</v>
      </c>
      <c r="N44" s="33">
        <v>67785079</v>
      </c>
      <c r="O44" s="33">
        <v>83906323</v>
      </c>
      <c r="P44" s="33">
        <v>84919938</v>
      </c>
      <c r="Q44" s="33">
        <v>100504445</v>
      </c>
      <c r="R44" s="93">
        <v>266764221</v>
      </c>
    </row>
    <row r="45" spans="1:18" s="27" customFormat="1" ht="19.5" customHeight="1" x14ac:dyDescent="0.2">
      <c r="A45" s="123"/>
      <c r="B45" s="35"/>
      <c r="C45" s="32"/>
      <c r="D45" s="124" t="s">
        <v>41</v>
      </c>
      <c r="E45" s="129"/>
      <c r="F45" s="78">
        <f t="shared" si="16"/>
        <v>26385</v>
      </c>
      <c r="G45" s="33">
        <v>181</v>
      </c>
      <c r="H45" s="33">
        <v>157</v>
      </c>
      <c r="I45" s="33">
        <v>454</v>
      </c>
      <c r="J45" s="33">
        <v>14537</v>
      </c>
      <c r="K45" s="33">
        <v>1287</v>
      </c>
      <c r="L45" s="33">
        <v>560</v>
      </c>
      <c r="M45" s="33">
        <v>2732</v>
      </c>
      <c r="N45" s="33">
        <v>1046</v>
      </c>
      <c r="O45" s="33">
        <v>2425</v>
      </c>
      <c r="P45" s="33">
        <v>768</v>
      </c>
      <c r="Q45" s="33">
        <v>686</v>
      </c>
      <c r="R45" s="93">
        <v>1552</v>
      </c>
    </row>
    <row r="46" spans="1:18" s="27" customFormat="1" ht="19.5" customHeight="1" x14ac:dyDescent="0.2">
      <c r="A46" s="123"/>
      <c r="B46" s="35"/>
      <c r="C46" s="32"/>
      <c r="D46" s="124"/>
      <c r="E46" s="129"/>
      <c r="F46" s="78">
        <f t="shared" si="16"/>
        <v>35419717</v>
      </c>
      <c r="G46" s="33">
        <v>489240</v>
      </c>
      <c r="H46" s="33">
        <v>509305</v>
      </c>
      <c r="I46" s="33">
        <v>1025776</v>
      </c>
      <c r="J46" s="33">
        <v>3015260</v>
      </c>
      <c r="K46" s="33">
        <v>1433645</v>
      </c>
      <c r="L46" s="33">
        <v>1011213</v>
      </c>
      <c r="M46" s="33">
        <v>8638023</v>
      </c>
      <c r="N46" s="33">
        <v>2860230</v>
      </c>
      <c r="O46" s="33">
        <v>7545495</v>
      </c>
      <c r="P46" s="33">
        <v>2074928</v>
      </c>
      <c r="Q46" s="33">
        <v>2095631</v>
      </c>
      <c r="R46" s="93">
        <v>4720971</v>
      </c>
    </row>
    <row r="47" spans="1:18" s="27" customFormat="1" ht="19.5" customHeight="1" x14ac:dyDescent="0.2">
      <c r="A47" s="123"/>
      <c r="B47" s="35"/>
      <c r="C47" s="32"/>
      <c r="D47" s="130" t="s">
        <v>42</v>
      </c>
      <c r="E47" s="131"/>
      <c r="F47" s="78">
        <f t="shared" si="16"/>
        <v>390</v>
      </c>
      <c r="G47" s="33">
        <v>60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120</v>
      </c>
      <c r="N47" s="33">
        <v>100</v>
      </c>
      <c r="O47" s="33">
        <v>0</v>
      </c>
      <c r="P47" s="33">
        <v>0</v>
      </c>
      <c r="Q47" s="33">
        <v>40</v>
      </c>
      <c r="R47" s="93">
        <v>70</v>
      </c>
    </row>
    <row r="48" spans="1:18" s="27" customFormat="1" ht="19.5" customHeight="1" x14ac:dyDescent="0.2">
      <c r="A48" s="123"/>
      <c r="B48" s="35"/>
      <c r="C48" s="32"/>
      <c r="D48" s="130"/>
      <c r="E48" s="131"/>
      <c r="F48" s="78">
        <f t="shared" si="16"/>
        <v>362773</v>
      </c>
      <c r="G48" s="33">
        <v>97200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6912</v>
      </c>
      <c r="N48" s="33">
        <v>100440</v>
      </c>
      <c r="O48" s="33">
        <v>0</v>
      </c>
      <c r="P48" s="33">
        <v>0</v>
      </c>
      <c r="Q48" s="33">
        <v>47520</v>
      </c>
      <c r="R48" s="93">
        <v>110701</v>
      </c>
    </row>
    <row r="49" spans="1:18" s="27" customFormat="1" ht="20.100000000000001" customHeight="1" x14ac:dyDescent="0.2">
      <c r="A49" s="123"/>
      <c r="B49" s="35"/>
      <c r="C49" s="31"/>
      <c r="D49" s="124" t="s">
        <v>43</v>
      </c>
      <c r="E49" s="129"/>
      <c r="F49" s="78">
        <f t="shared" ref="F49:F56" si="19">SUM(G49:R49)</f>
        <v>7</v>
      </c>
      <c r="G49" s="33">
        <v>4</v>
      </c>
      <c r="H49" s="33">
        <v>3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93">
        <v>0</v>
      </c>
    </row>
    <row r="50" spans="1:18" s="27" customFormat="1" ht="20.100000000000001" customHeight="1" x14ac:dyDescent="0.2">
      <c r="A50" s="123"/>
      <c r="B50" s="35"/>
      <c r="C50" s="37"/>
      <c r="D50" s="132"/>
      <c r="E50" s="133"/>
      <c r="F50" s="80">
        <f t="shared" si="19"/>
        <v>24948</v>
      </c>
      <c r="G50" s="38">
        <v>14256</v>
      </c>
      <c r="H50" s="38">
        <v>10692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94">
        <v>0</v>
      </c>
    </row>
    <row r="51" spans="1:18" s="27" customFormat="1" ht="20.100000000000001" customHeight="1" x14ac:dyDescent="0.2">
      <c r="A51" s="60"/>
      <c r="B51" s="39"/>
      <c r="C51" s="127" t="s">
        <v>44</v>
      </c>
      <c r="D51" s="134"/>
      <c r="E51" s="28"/>
      <c r="F51" s="81">
        <f t="shared" si="19"/>
        <v>4296118</v>
      </c>
      <c r="G51" s="40">
        <v>371402</v>
      </c>
      <c r="H51" s="40">
        <v>358273</v>
      </c>
      <c r="I51" s="40">
        <v>377841</v>
      </c>
      <c r="J51" s="40">
        <v>417247</v>
      </c>
      <c r="K51" s="40">
        <v>332026</v>
      </c>
      <c r="L51" s="40">
        <v>420605</v>
      </c>
      <c r="M51" s="40">
        <v>322496</v>
      </c>
      <c r="N51" s="40">
        <v>267813</v>
      </c>
      <c r="O51" s="40">
        <v>301259</v>
      </c>
      <c r="P51" s="40">
        <v>353451</v>
      </c>
      <c r="Q51" s="40">
        <v>372818</v>
      </c>
      <c r="R51" s="95">
        <v>400887</v>
      </c>
    </row>
    <row r="52" spans="1:18" s="27" customFormat="1" ht="20.100000000000001" customHeight="1" x14ac:dyDescent="0.2">
      <c r="A52" s="60"/>
      <c r="B52" s="41"/>
      <c r="C52" s="135"/>
      <c r="D52" s="135"/>
      <c r="E52" s="30"/>
      <c r="F52" s="78">
        <f t="shared" si="19"/>
        <v>4732457694</v>
      </c>
      <c r="G52" s="33">
        <v>322046912</v>
      </c>
      <c r="H52" s="33">
        <v>307890538</v>
      </c>
      <c r="I52" s="33">
        <v>380794107</v>
      </c>
      <c r="J52" s="33">
        <v>441349689</v>
      </c>
      <c r="K52" s="33">
        <v>353268424</v>
      </c>
      <c r="L52" s="33">
        <v>453483305</v>
      </c>
      <c r="M52" s="33">
        <v>422680729</v>
      </c>
      <c r="N52" s="33">
        <v>294354804</v>
      </c>
      <c r="O52" s="33">
        <v>338407469</v>
      </c>
      <c r="P52" s="33">
        <v>390189996</v>
      </c>
      <c r="Q52" s="33">
        <v>474821870</v>
      </c>
      <c r="R52" s="93">
        <v>553169851</v>
      </c>
    </row>
    <row r="53" spans="1:18" s="27" customFormat="1" ht="20.100000000000001" customHeight="1" x14ac:dyDescent="0.2">
      <c r="A53" s="60"/>
      <c r="B53" s="29"/>
      <c r="C53" s="127" t="s">
        <v>45</v>
      </c>
      <c r="D53" s="134"/>
      <c r="E53" s="28"/>
      <c r="F53" s="81">
        <f t="shared" si="19"/>
        <v>1538081</v>
      </c>
      <c r="G53" s="40">
        <v>133421</v>
      </c>
      <c r="H53" s="40">
        <v>131989</v>
      </c>
      <c r="I53" s="40">
        <v>136506</v>
      </c>
      <c r="J53" s="40">
        <v>133400</v>
      </c>
      <c r="K53" s="40">
        <v>135539</v>
      </c>
      <c r="L53" s="40">
        <v>138434</v>
      </c>
      <c r="M53" s="40">
        <v>118171</v>
      </c>
      <c r="N53" s="40">
        <v>114273</v>
      </c>
      <c r="O53" s="40">
        <v>131142</v>
      </c>
      <c r="P53" s="40">
        <v>123164</v>
      </c>
      <c r="Q53" s="40">
        <v>113463</v>
      </c>
      <c r="R53" s="95">
        <v>128579</v>
      </c>
    </row>
    <row r="54" spans="1:18" s="27" customFormat="1" ht="20.100000000000001" customHeight="1" x14ac:dyDescent="0.2">
      <c r="A54" s="60"/>
      <c r="B54" s="41"/>
      <c r="C54" s="135"/>
      <c r="D54" s="135"/>
      <c r="E54" s="30"/>
      <c r="F54" s="78">
        <f t="shared" si="19"/>
        <v>798366820</v>
      </c>
      <c r="G54" s="33">
        <v>68284439</v>
      </c>
      <c r="H54" s="33">
        <v>67221076</v>
      </c>
      <c r="I54" s="33">
        <v>70235276</v>
      </c>
      <c r="J54" s="33">
        <v>70968201</v>
      </c>
      <c r="K54" s="33">
        <v>70269116</v>
      </c>
      <c r="L54" s="33">
        <v>71120672</v>
      </c>
      <c r="M54" s="33">
        <v>58299546</v>
      </c>
      <c r="N54" s="33">
        <v>56065824</v>
      </c>
      <c r="O54" s="33">
        <v>62768323</v>
      </c>
      <c r="P54" s="33">
        <v>63576962</v>
      </c>
      <c r="Q54" s="33">
        <v>61706341</v>
      </c>
      <c r="R54" s="93">
        <v>77851044</v>
      </c>
    </row>
    <row r="55" spans="1:18" s="27" customFormat="1" ht="20.100000000000001" customHeight="1" x14ac:dyDescent="0.2">
      <c r="A55" s="60"/>
      <c r="B55" s="42"/>
      <c r="C55" s="142" t="s">
        <v>46</v>
      </c>
      <c r="D55" s="142"/>
      <c r="E55" s="143"/>
      <c r="F55" s="81">
        <f t="shared" si="19"/>
        <v>10932453</v>
      </c>
      <c r="G55" s="82">
        <f t="shared" ref="G55:R55" si="20">G31+G41+G51+G53</f>
        <v>951745</v>
      </c>
      <c r="H55" s="82">
        <f t="shared" si="20"/>
        <v>892168</v>
      </c>
      <c r="I55" s="82">
        <f t="shared" si="20"/>
        <v>962982</v>
      </c>
      <c r="J55" s="82">
        <f t="shared" si="20"/>
        <v>1006042</v>
      </c>
      <c r="K55" s="82">
        <f t="shared" si="20"/>
        <v>906066</v>
      </c>
      <c r="L55" s="82">
        <f t="shared" si="20"/>
        <v>997716</v>
      </c>
      <c r="M55" s="82">
        <f t="shared" si="20"/>
        <v>854294</v>
      </c>
      <c r="N55" s="82">
        <f t="shared" si="20"/>
        <v>734643</v>
      </c>
      <c r="O55" s="82">
        <f t="shared" si="20"/>
        <v>828614</v>
      </c>
      <c r="P55" s="82">
        <f>P31+P41+P51+P53</f>
        <v>919784</v>
      </c>
      <c r="Q55" s="82">
        <f t="shared" si="20"/>
        <v>900369</v>
      </c>
      <c r="R55" s="83">
        <f t="shared" si="20"/>
        <v>978030</v>
      </c>
    </row>
    <row r="56" spans="1:18" s="27" customFormat="1" ht="20.100000000000001" customHeight="1" thickBot="1" x14ac:dyDescent="0.25">
      <c r="A56" s="64"/>
      <c r="B56" s="65"/>
      <c r="C56" s="144"/>
      <c r="D56" s="144"/>
      <c r="E56" s="145"/>
      <c r="F56" s="84">
        <f t="shared" si="19"/>
        <v>11932135129</v>
      </c>
      <c r="G56" s="85">
        <f t="shared" ref="G56:R56" si="21">G32+G42+G52+G54</f>
        <v>910031242</v>
      </c>
      <c r="H56" s="85">
        <f t="shared" si="21"/>
        <v>813874081</v>
      </c>
      <c r="I56" s="85">
        <f t="shared" si="21"/>
        <v>954893088</v>
      </c>
      <c r="J56" s="85">
        <f t="shared" si="21"/>
        <v>1007082943</v>
      </c>
      <c r="K56" s="85">
        <f t="shared" si="21"/>
        <v>917116099</v>
      </c>
      <c r="L56" s="85">
        <f t="shared" si="21"/>
        <v>1014138806</v>
      </c>
      <c r="M56" s="85">
        <f t="shared" si="21"/>
        <v>997232958</v>
      </c>
      <c r="N56" s="85">
        <f t="shared" si="21"/>
        <v>790890724</v>
      </c>
      <c r="O56" s="85">
        <f t="shared" si="21"/>
        <v>909234956</v>
      </c>
      <c r="P56" s="85">
        <f t="shared" si="21"/>
        <v>1006665558</v>
      </c>
      <c r="Q56" s="85">
        <f t="shared" si="21"/>
        <v>1073306815</v>
      </c>
      <c r="R56" s="86">
        <f t="shared" si="21"/>
        <v>1537667859</v>
      </c>
    </row>
    <row r="57" spans="1:18" ht="9.9499999999999993" customHeight="1" x14ac:dyDescent="0.2"/>
    <row r="58" spans="1:18" ht="39.950000000000003" customHeight="1" thickBot="1" x14ac:dyDescent="0.25">
      <c r="I58" s="152" t="str">
        <f>I1</f>
        <v xml:space="preserve"> 水産物部月別取扱高表</v>
      </c>
      <c r="J58" s="152"/>
      <c r="K58" s="152"/>
      <c r="L58" s="152"/>
      <c r="M58" s="152"/>
      <c r="N58" s="26"/>
      <c r="Q58" s="146" t="s">
        <v>30</v>
      </c>
      <c r="R58" s="147"/>
    </row>
    <row r="59" spans="1:18" s="27" customFormat="1" ht="20.100000000000001" customHeight="1" x14ac:dyDescent="0.2">
      <c r="A59" s="57"/>
      <c r="B59" s="58"/>
      <c r="C59" s="58"/>
      <c r="D59" s="58"/>
      <c r="E59" s="59" t="s">
        <v>31</v>
      </c>
      <c r="F59" s="150" t="s">
        <v>32</v>
      </c>
      <c r="G59" s="150" t="s">
        <v>15</v>
      </c>
      <c r="H59" s="150" t="s">
        <v>3</v>
      </c>
      <c r="I59" s="150" t="s">
        <v>4</v>
      </c>
      <c r="J59" s="150" t="s">
        <v>5</v>
      </c>
      <c r="K59" s="150" t="s">
        <v>6</v>
      </c>
      <c r="L59" s="150" t="s">
        <v>7</v>
      </c>
      <c r="M59" s="150" t="s">
        <v>8</v>
      </c>
      <c r="N59" s="150" t="s">
        <v>9</v>
      </c>
      <c r="O59" s="150" t="s">
        <v>10</v>
      </c>
      <c r="P59" s="150" t="s">
        <v>0</v>
      </c>
      <c r="Q59" s="150" t="s">
        <v>1</v>
      </c>
      <c r="R59" s="148" t="s">
        <v>2</v>
      </c>
    </row>
    <row r="60" spans="1:18" s="27" customFormat="1" ht="20.100000000000001" customHeight="1" thickBot="1" x14ac:dyDescent="0.25">
      <c r="A60" s="68" t="s">
        <v>33</v>
      </c>
      <c r="B60" s="69"/>
      <c r="C60" s="69"/>
      <c r="D60" s="69"/>
      <c r="E60" s="7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49"/>
    </row>
    <row r="61" spans="1:18" s="27" customFormat="1" ht="20.100000000000001" customHeight="1" x14ac:dyDescent="0.2">
      <c r="A61" s="91"/>
      <c r="B61" s="72"/>
      <c r="C61" s="153" t="s">
        <v>34</v>
      </c>
      <c r="D61" s="154"/>
      <c r="E61" s="73"/>
      <c r="F61" s="87">
        <f t="shared" ref="F61:F66" si="22">SUM(G61:R61)</f>
        <v>14973388</v>
      </c>
      <c r="G61" s="58">
        <f>G4+G31</f>
        <v>1238938</v>
      </c>
      <c r="H61" s="58">
        <f t="shared" ref="H61:R61" si="23">H4+H31</f>
        <v>1125673</v>
      </c>
      <c r="I61" s="58">
        <f t="shared" si="23"/>
        <v>1351144</v>
      </c>
      <c r="J61" s="58">
        <f t="shared" si="23"/>
        <v>1450748</v>
      </c>
      <c r="K61" s="58">
        <f t="shared" si="23"/>
        <v>1346818</v>
      </c>
      <c r="L61" s="58">
        <f t="shared" si="23"/>
        <v>1217414</v>
      </c>
      <c r="M61" s="58">
        <f t="shared" si="23"/>
        <v>1145507</v>
      </c>
      <c r="N61" s="58">
        <f t="shared" si="23"/>
        <v>1101687</v>
      </c>
      <c r="O61" s="58">
        <f t="shared" si="23"/>
        <v>1197288</v>
      </c>
      <c r="P61" s="58">
        <f t="shared" si="23"/>
        <v>1365072</v>
      </c>
      <c r="Q61" s="58">
        <f t="shared" si="23"/>
        <v>1191529</v>
      </c>
      <c r="R61" s="88">
        <f t="shared" si="23"/>
        <v>1241570</v>
      </c>
    </row>
    <row r="62" spans="1:18" s="27" customFormat="1" ht="20.100000000000001" customHeight="1" x14ac:dyDescent="0.2">
      <c r="A62" s="92"/>
      <c r="B62" s="29"/>
      <c r="C62" s="135"/>
      <c r="D62" s="135"/>
      <c r="E62" s="30"/>
      <c r="F62" s="78">
        <f t="shared" si="22"/>
        <v>16041203134</v>
      </c>
      <c r="G62" s="31">
        <f t="shared" ref="G62:R62" si="24">G5+G32</f>
        <v>1310887428</v>
      </c>
      <c r="H62" s="31">
        <f t="shared" si="24"/>
        <v>1143053660</v>
      </c>
      <c r="I62" s="31">
        <f t="shared" si="24"/>
        <v>1290917238</v>
      </c>
      <c r="J62" s="31">
        <f t="shared" si="24"/>
        <v>1279938465</v>
      </c>
      <c r="K62" s="31">
        <f t="shared" si="24"/>
        <v>1306751979</v>
      </c>
      <c r="L62" s="31">
        <f t="shared" si="24"/>
        <v>1217165043</v>
      </c>
      <c r="M62" s="31">
        <f t="shared" si="24"/>
        <v>1264640705</v>
      </c>
      <c r="N62" s="31">
        <f t="shared" si="24"/>
        <v>1180238932</v>
      </c>
      <c r="O62" s="31">
        <f t="shared" si="24"/>
        <v>1331499899</v>
      </c>
      <c r="P62" s="31">
        <f t="shared" si="24"/>
        <v>1467133712</v>
      </c>
      <c r="Q62" s="31">
        <f t="shared" si="24"/>
        <v>1345647011</v>
      </c>
      <c r="R62" s="79">
        <f t="shared" si="24"/>
        <v>1903329062</v>
      </c>
    </row>
    <row r="63" spans="1:18" s="27" customFormat="1" ht="20.100000000000001" customHeight="1" x14ac:dyDescent="0.2">
      <c r="A63" s="92"/>
      <c r="B63" s="29"/>
      <c r="C63" s="32"/>
      <c r="D63" s="124" t="s">
        <v>35</v>
      </c>
      <c r="E63" s="125"/>
      <c r="F63" s="78">
        <f t="shared" si="22"/>
        <v>13343246</v>
      </c>
      <c r="G63" s="33">
        <f t="shared" ref="G63:R63" si="25">G6+G33</f>
        <v>1075318</v>
      </c>
      <c r="H63" s="33">
        <f t="shared" si="25"/>
        <v>974309</v>
      </c>
      <c r="I63" s="33">
        <f t="shared" si="25"/>
        <v>1191809</v>
      </c>
      <c r="J63" s="33">
        <f t="shared" si="25"/>
        <v>1306397</v>
      </c>
      <c r="K63" s="33">
        <f t="shared" si="25"/>
        <v>1212782</v>
      </c>
      <c r="L63" s="33">
        <f t="shared" si="25"/>
        <v>1091723</v>
      </c>
      <c r="M63" s="33">
        <f t="shared" si="25"/>
        <v>1004519</v>
      </c>
      <c r="N63" s="33">
        <f t="shared" si="25"/>
        <v>995865</v>
      </c>
      <c r="O63" s="33">
        <f t="shared" si="25"/>
        <v>1099031</v>
      </c>
      <c r="P63" s="33">
        <f t="shared" si="25"/>
        <v>1245893</v>
      </c>
      <c r="Q63" s="33">
        <f t="shared" si="25"/>
        <v>1069710</v>
      </c>
      <c r="R63" s="61">
        <f t="shared" si="25"/>
        <v>1075890</v>
      </c>
    </row>
    <row r="64" spans="1:18" s="27" customFormat="1" ht="19.5" customHeight="1" x14ac:dyDescent="0.2">
      <c r="A64" s="92"/>
      <c r="B64" s="29"/>
      <c r="C64" s="32"/>
      <c r="D64" s="126"/>
      <c r="E64" s="125"/>
      <c r="F64" s="78">
        <f t="shared" si="22"/>
        <v>13570829595</v>
      </c>
      <c r="G64" s="33">
        <f t="shared" ref="G64:R64" si="26">G7+G34</f>
        <v>1106070994</v>
      </c>
      <c r="H64" s="33">
        <f t="shared" si="26"/>
        <v>964611608</v>
      </c>
      <c r="I64" s="33">
        <f t="shared" si="26"/>
        <v>1078212776</v>
      </c>
      <c r="J64" s="33">
        <f t="shared" si="26"/>
        <v>1080904364</v>
      </c>
      <c r="K64" s="33">
        <f t="shared" si="26"/>
        <v>1116479554</v>
      </c>
      <c r="L64" s="33">
        <f t="shared" si="26"/>
        <v>1040085687</v>
      </c>
      <c r="M64" s="33">
        <f t="shared" si="26"/>
        <v>1032353322</v>
      </c>
      <c r="N64" s="33">
        <f t="shared" si="26"/>
        <v>1011224417</v>
      </c>
      <c r="O64" s="33">
        <f t="shared" si="26"/>
        <v>1164092970</v>
      </c>
      <c r="P64" s="33">
        <f t="shared" si="26"/>
        <v>1267625385</v>
      </c>
      <c r="Q64" s="33">
        <f t="shared" si="26"/>
        <v>1136324459</v>
      </c>
      <c r="R64" s="61">
        <f t="shared" si="26"/>
        <v>1572844059</v>
      </c>
    </row>
    <row r="65" spans="1:18" s="27" customFormat="1" ht="19.5" customHeight="1" x14ac:dyDescent="0.2">
      <c r="A65" s="92"/>
      <c r="B65" s="29"/>
      <c r="C65" s="32"/>
      <c r="D65" s="124" t="s">
        <v>36</v>
      </c>
      <c r="E65" s="125"/>
      <c r="F65" s="78">
        <f t="shared" si="22"/>
        <v>1384363</v>
      </c>
      <c r="G65" s="33">
        <f t="shared" ref="G65:R65" si="27">G8+G35</f>
        <v>132745</v>
      </c>
      <c r="H65" s="33">
        <f t="shared" si="27"/>
        <v>120018</v>
      </c>
      <c r="I65" s="33">
        <f t="shared" si="27"/>
        <v>134436</v>
      </c>
      <c r="J65" s="33">
        <f t="shared" si="27"/>
        <v>124885</v>
      </c>
      <c r="K65" s="33">
        <f t="shared" si="27"/>
        <v>114691</v>
      </c>
      <c r="L65" s="33">
        <f t="shared" si="27"/>
        <v>108133</v>
      </c>
      <c r="M65" s="33">
        <f t="shared" si="27"/>
        <v>112009</v>
      </c>
      <c r="N65" s="33">
        <f t="shared" si="27"/>
        <v>89011</v>
      </c>
      <c r="O65" s="33">
        <f t="shared" si="27"/>
        <v>81800</v>
      </c>
      <c r="P65" s="33">
        <f t="shared" si="27"/>
        <v>106167</v>
      </c>
      <c r="Q65" s="33">
        <f t="shared" si="27"/>
        <v>113060</v>
      </c>
      <c r="R65" s="61">
        <f t="shared" si="27"/>
        <v>147408</v>
      </c>
    </row>
    <row r="66" spans="1:18" s="27" customFormat="1" ht="19.5" customHeight="1" x14ac:dyDescent="0.2">
      <c r="A66" s="92"/>
      <c r="B66" s="29"/>
      <c r="C66" s="32"/>
      <c r="D66" s="126"/>
      <c r="E66" s="125"/>
      <c r="F66" s="78">
        <f t="shared" si="22"/>
        <v>2057559547</v>
      </c>
      <c r="G66" s="33">
        <f t="shared" ref="G66:R66" si="28">G9+G36</f>
        <v>178281205</v>
      </c>
      <c r="H66" s="33">
        <f t="shared" si="28"/>
        <v>154089504</v>
      </c>
      <c r="I66" s="33">
        <f t="shared" si="28"/>
        <v>180164790</v>
      </c>
      <c r="J66" s="33">
        <f t="shared" si="28"/>
        <v>163455414</v>
      </c>
      <c r="K66" s="33">
        <f t="shared" si="28"/>
        <v>153432840</v>
      </c>
      <c r="L66" s="33">
        <f t="shared" si="28"/>
        <v>140083599</v>
      </c>
      <c r="M66" s="33">
        <f t="shared" si="28"/>
        <v>153462909</v>
      </c>
      <c r="N66" s="33">
        <f t="shared" si="28"/>
        <v>136970489</v>
      </c>
      <c r="O66" s="33">
        <f t="shared" si="28"/>
        <v>137482872</v>
      </c>
      <c r="P66" s="33">
        <f t="shared" si="28"/>
        <v>177131305</v>
      </c>
      <c r="Q66" s="33">
        <f t="shared" si="28"/>
        <v>193583392</v>
      </c>
      <c r="R66" s="61">
        <f t="shared" si="28"/>
        <v>289421228</v>
      </c>
    </row>
    <row r="67" spans="1:18" s="27" customFormat="1" ht="20.100000000000001" customHeight="1" x14ac:dyDescent="0.2">
      <c r="A67" s="121" t="s">
        <v>58</v>
      </c>
      <c r="B67" s="34"/>
      <c r="C67" s="31"/>
      <c r="D67" s="124" t="s">
        <v>50</v>
      </c>
      <c r="E67" s="125"/>
      <c r="F67" s="78">
        <f t="shared" ref="F67:F74" si="29">SUM(G67:R67)</f>
        <v>240764</v>
      </c>
      <c r="G67" s="33">
        <f t="shared" ref="G67:R67" si="30">G10+G37</f>
        <v>30582</v>
      </c>
      <c r="H67" s="33">
        <f t="shared" si="30"/>
        <v>31095</v>
      </c>
      <c r="I67" s="33">
        <f t="shared" si="30"/>
        <v>24522</v>
      </c>
      <c r="J67" s="33">
        <f t="shared" si="30"/>
        <v>19124</v>
      </c>
      <c r="K67" s="33">
        <f t="shared" si="30"/>
        <v>18888</v>
      </c>
      <c r="L67" s="33">
        <f t="shared" si="30"/>
        <v>16816</v>
      </c>
      <c r="M67" s="33">
        <f t="shared" si="30"/>
        <v>28535</v>
      </c>
      <c r="N67" s="33">
        <f t="shared" si="30"/>
        <v>16443</v>
      </c>
      <c r="O67" s="33">
        <f t="shared" si="30"/>
        <v>16103</v>
      </c>
      <c r="P67" s="33">
        <f t="shared" si="30"/>
        <v>12623</v>
      </c>
      <c r="Q67" s="33">
        <f t="shared" si="30"/>
        <v>8249</v>
      </c>
      <c r="R67" s="61">
        <f t="shared" si="30"/>
        <v>17784</v>
      </c>
    </row>
    <row r="68" spans="1:18" s="27" customFormat="1" ht="20.100000000000001" customHeight="1" x14ac:dyDescent="0.2">
      <c r="A68" s="121"/>
      <c r="B68" s="35"/>
      <c r="C68" s="31"/>
      <c r="D68" s="126"/>
      <c r="E68" s="125"/>
      <c r="F68" s="78">
        <f t="shared" si="29"/>
        <v>401265400</v>
      </c>
      <c r="G68" s="33">
        <f t="shared" ref="G68:R68" si="31">G11+G38</f>
        <v>25972058</v>
      </c>
      <c r="H68" s="33">
        <f t="shared" si="31"/>
        <v>23877974</v>
      </c>
      <c r="I68" s="33">
        <f t="shared" si="31"/>
        <v>31921912</v>
      </c>
      <c r="J68" s="33">
        <f t="shared" si="31"/>
        <v>34913931</v>
      </c>
      <c r="K68" s="33">
        <f t="shared" si="31"/>
        <v>35768104</v>
      </c>
      <c r="L68" s="33">
        <f t="shared" si="31"/>
        <v>35229838</v>
      </c>
      <c r="M68" s="33">
        <f t="shared" si="31"/>
        <v>77710077</v>
      </c>
      <c r="N68" s="33">
        <f t="shared" si="31"/>
        <v>31020506</v>
      </c>
      <c r="O68" s="33">
        <f t="shared" si="31"/>
        <v>29118571</v>
      </c>
      <c r="P68" s="33">
        <f t="shared" si="31"/>
        <v>21476826</v>
      </c>
      <c r="Q68" s="33">
        <f t="shared" si="31"/>
        <v>14394484</v>
      </c>
      <c r="R68" s="61">
        <f t="shared" si="31"/>
        <v>39861119</v>
      </c>
    </row>
    <row r="69" spans="1:18" s="27" customFormat="1" ht="20.100000000000001" customHeight="1" x14ac:dyDescent="0.2">
      <c r="A69" s="121"/>
      <c r="B69" s="34"/>
      <c r="C69" s="31"/>
      <c r="D69" s="124" t="s">
        <v>38</v>
      </c>
      <c r="E69" s="129"/>
      <c r="F69" s="78">
        <f t="shared" si="29"/>
        <v>5015</v>
      </c>
      <c r="G69" s="33">
        <f t="shared" ref="G69:R69" si="32">G12+G39</f>
        <v>293</v>
      </c>
      <c r="H69" s="33">
        <f t="shared" si="32"/>
        <v>251</v>
      </c>
      <c r="I69" s="33">
        <f t="shared" si="32"/>
        <v>377</v>
      </c>
      <c r="J69" s="33">
        <f t="shared" si="32"/>
        <v>342</v>
      </c>
      <c r="K69" s="33">
        <f t="shared" si="32"/>
        <v>457</v>
      </c>
      <c r="L69" s="33">
        <f t="shared" si="32"/>
        <v>742</v>
      </c>
      <c r="M69" s="33">
        <f t="shared" si="32"/>
        <v>444</v>
      </c>
      <c r="N69" s="33">
        <f t="shared" si="32"/>
        <v>368</v>
      </c>
      <c r="O69" s="33">
        <f t="shared" si="32"/>
        <v>354</v>
      </c>
      <c r="P69" s="33">
        <f t="shared" si="32"/>
        <v>389</v>
      </c>
      <c r="Q69" s="33">
        <f t="shared" si="32"/>
        <v>510</v>
      </c>
      <c r="R69" s="61">
        <f t="shared" si="32"/>
        <v>488</v>
      </c>
    </row>
    <row r="70" spans="1:18" s="27" customFormat="1" ht="20.100000000000001" customHeight="1" x14ac:dyDescent="0.2">
      <c r="A70" s="121"/>
      <c r="B70" s="36"/>
      <c r="C70" s="37"/>
      <c r="D70" s="132"/>
      <c r="E70" s="133"/>
      <c r="F70" s="80">
        <f t="shared" si="29"/>
        <v>11548592</v>
      </c>
      <c r="G70" s="38">
        <f t="shared" ref="G70:R70" si="33">G13+G40</f>
        <v>563171</v>
      </c>
      <c r="H70" s="38">
        <f t="shared" si="33"/>
        <v>474574</v>
      </c>
      <c r="I70" s="38">
        <f t="shared" si="33"/>
        <v>617760</v>
      </c>
      <c r="J70" s="38">
        <f t="shared" si="33"/>
        <v>664756</v>
      </c>
      <c r="K70" s="38">
        <f t="shared" si="33"/>
        <v>1071481</v>
      </c>
      <c r="L70" s="38">
        <f t="shared" si="33"/>
        <v>1765919</v>
      </c>
      <c r="M70" s="38">
        <f t="shared" si="33"/>
        <v>1114397</v>
      </c>
      <c r="N70" s="38">
        <f t="shared" si="33"/>
        <v>1023520</v>
      </c>
      <c r="O70" s="38">
        <f t="shared" si="33"/>
        <v>805486</v>
      </c>
      <c r="P70" s="38">
        <f t="shared" si="33"/>
        <v>900196</v>
      </c>
      <c r="Q70" s="38">
        <f t="shared" si="33"/>
        <v>1344676</v>
      </c>
      <c r="R70" s="62">
        <f t="shared" si="33"/>
        <v>1202656</v>
      </c>
    </row>
    <row r="71" spans="1:18" s="27" customFormat="1" ht="20.100000000000001" customHeight="1" x14ac:dyDescent="0.2">
      <c r="A71" s="121"/>
      <c r="B71" s="35"/>
      <c r="C71" s="127" t="s">
        <v>51</v>
      </c>
      <c r="D71" s="127"/>
      <c r="E71" s="28"/>
      <c r="F71" s="81">
        <f t="shared" si="29"/>
        <v>2244963</v>
      </c>
      <c r="G71" s="82">
        <f t="shared" ref="G71:R71" si="34">G14+G41</f>
        <v>174122</v>
      </c>
      <c r="H71" s="82">
        <f t="shared" si="34"/>
        <v>151467</v>
      </c>
      <c r="I71" s="82">
        <f t="shared" si="34"/>
        <v>188139</v>
      </c>
      <c r="J71" s="82">
        <f t="shared" si="34"/>
        <v>223962</v>
      </c>
      <c r="K71" s="82">
        <f t="shared" si="34"/>
        <v>175361</v>
      </c>
      <c r="L71" s="82">
        <f t="shared" si="34"/>
        <v>168201</v>
      </c>
      <c r="M71" s="82">
        <f t="shared" si="34"/>
        <v>164960</v>
      </c>
      <c r="N71" s="82">
        <f t="shared" si="34"/>
        <v>161239</v>
      </c>
      <c r="O71" s="82">
        <f t="shared" si="34"/>
        <v>183968</v>
      </c>
      <c r="P71" s="82">
        <f t="shared" si="34"/>
        <v>178321</v>
      </c>
      <c r="Q71" s="82">
        <f t="shared" si="34"/>
        <v>192489</v>
      </c>
      <c r="R71" s="83">
        <f t="shared" si="34"/>
        <v>282734</v>
      </c>
    </row>
    <row r="72" spans="1:18" s="27" customFormat="1" ht="20.100000000000001" customHeight="1" x14ac:dyDescent="0.2">
      <c r="A72" s="121"/>
      <c r="B72" s="35"/>
      <c r="C72" s="128"/>
      <c r="D72" s="128"/>
      <c r="E72" s="30"/>
      <c r="F72" s="78">
        <f t="shared" si="29"/>
        <v>3346098272</v>
      </c>
      <c r="G72" s="31">
        <f t="shared" ref="G72:R72" si="35">G15+G42</f>
        <v>211458647</v>
      </c>
      <c r="H72" s="31">
        <f t="shared" si="35"/>
        <v>194465629</v>
      </c>
      <c r="I72" s="31">
        <f t="shared" si="35"/>
        <v>249693271</v>
      </c>
      <c r="J72" s="31">
        <f t="shared" si="35"/>
        <v>289679915</v>
      </c>
      <c r="K72" s="31">
        <f t="shared" si="35"/>
        <v>248489509</v>
      </c>
      <c r="L72" s="31">
        <f t="shared" si="35"/>
        <v>233107690</v>
      </c>
      <c r="M72" s="31">
        <f t="shared" si="35"/>
        <v>231304942</v>
      </c>
      <c r="N72" s="31">
        <f t="shared" si="35"/>
        <v>225790467</v>
      </c>
      <c r="O72" s="31">
        <f t="shared" si="35"/>
        <v>264372356</v>
      </c>
      <c r="P72" s="31">
        <f t="shared" si="35"/>
        <v>258098596</v>
      </c>
      <c r="Q72" s="31">
        <f t="shared" si="35"/>
        <v>300593354</v>
      </c>
      <c r="R72" s="79">
        <f t="shared" si="35"/>
        <v>639043896</v>
      </c>
    </row>
    <row r="73" spans="1:18" s="27" customFormat="1" ht="20.100000000000001" customHeight="1" x14ac:dyDescent="0.2">
      <c r="A73" s="121"/>
      <c r="B73" s="35"/>
      <c r="C73" s="32"/>
      <c r="D73" s="124" t="s">
        <v>40</v>
      </c>
      <c r="E73" s="129"/>
      <c r="F73" s="78">
        <f t="shared" si="29"/>
        <v>2188780</v>
      </c>
      <c r="G73" s="33">
        <f t="shared" ref="G73:R73" si="36">G16+G43</f>
        <v>172713</v>
      </c>
      <c r="H73" s="33">
        <f t="shared" si="36"/>
        <v>150158</v>
      </c>
      <c r="I73" s="33">
        <f t="shared" si="36"/>
        <v>183763</v>
      </c>
      <c r="J73" s="33">
        <f t="shared" si="36"/>
        <v>206536</v>
      </c>
      <c r="K73" s="33">
        <f t="shared" si="36"/>
        <v>171739</v>
      </c>
      <c r="L73" s="33">
        <f t="shared" si="36"/>
        <v>164576</v>
      </c>
      <c r="M73" s="33">
        <f t="shared" si="36"/>
        <v>161161</v>
      </c>
      <c r="N73" s="33">
        <f t="shared" si="36"/>
        <v>158877</v>
      </c>
      <c r="O73" s="33">
        <f t="shared" si="36"/>
        <v>178738</v>
      </c>
      <c r="P73" s="33">
        <f t="shared" si="36"/>
        <v>175554</v>
      </c>
      <c r="Q73" s="33">
        <f t="shared" si="36"/>
        <v>189380</v>
      </c>
      <c r="R73" s="61">
        <f t="shared" si="36"/>
        <v>275585</v>
      </c>
    </row>
    <row r="74" spans="1:18" s="27" customFormat="1" ht="19.5" customHeight="1" x14ac:dyDescent="0.2">
      <c r="A74" s="121"/>
      <c r="B74" s="35"/>
      <c r="C74" s="32"/>
      <c r="D74" s="124"/>
      <c r="E74" s="129"/>
      <c r="F74" s="78">
        <f t="shared" si="29"/>
        <v>3231037703</v>
      </c>
      <c r="G74" s="33">
        <f t="shared" ref="G74:R74" si="37">G17+G44</f>
        <v>208579605</v>
      </c>
      <c r="H74" s="33">
        <f t="shared" si="37"/>
        <v>191324310</v>
      </c>
      <c r="I74" s="33">
        <f t="shared" si="37"/>
        <v>239162901</v>
      </c>
      <c r="J74" s="33">
        <f t="shared" si="37"/>
        <v>280201719</v>
      </c>
      <c r="K74" s="33">
        <f t="shared" si="37"/>
        <v>241722392</v>
      </c>
      <c r="L74" s="33">
        <f t="shared" si="37"/>
        <v>222870307</v>
      </c>
      <c r="M74" s="33">
        <f t="shared" si="37"/>
        <v>219886373</v>
      </c>
      <c r="N74" s="33">
        <f t="shared" si="37"/>
        <v>219153196</v>
      </c>
      <c r="O74" s="33">
        <f t="shared" si="37"/>
        <v>247899484</v>
      </c>
      <c r="P74" s="33">
        <f t="shared" si="37"/>
        <v>250764619</v>
      </c>
      <c r="Q74" s="33">
        <f t="shared" si="37"/>
        <v>291220348</v>
      </c>
      <c r="R74" s="61">
        <f t="shared" si="37"/>
        <v>618252449</v>
      </c>
    </row>
    <row r="75" spans="1:18" s="27" customFormat="1" ht="19.5" customHeight="1" x14ac:dyDescent="0.2">
      <c r="A75" s="121"/>
      <c r="B75" s="35"/>
      <c r="C75" s="32"/>
      <c r="D75" s="124" t="s">
        <v>41</v>
      </c>
      <c r="E75" s="129"/>
      <c r="F75" s="78">
        <f>SUM(G75:R75)</f>
        <v>48891</v>
      </c>
      <c r="G75" s="33">
        <f t="shared" ref="G75:R75" si="38">G18+G45</f>
        <v>863</v>
      </c>
      <c r="H75" s="33">
        <f t="shared" si="38"/>
        <v>831</v>
      </c>
      <c r="I75" s="33">
        <f t="shared" si="38"/>
        <v>3676</v>
      </c>
      <c r="J75" s="33">
        <f t="shared" si="38"/>
        <v>16668</v>
      </c>
      <c r="K75" s="33">
        <f t="shared" si="38"/>
        <v>3083</v>
      </c>
      <c r="L75" s="33">
        <f t="shared" si="38"/>
        <v>3067</v>
      </c>
      <c r="M75" s="33">
        <f t="shared" si="38"/>
        <v>3222</v>
      </c>
      <c r="N75" s="33">
        <f t="shared" si="38"/>
        <v>1772</v>
      </c>
      <c r="O75" s="33">
        <f t="shared" si="38"/>
        <v>4581</v>
      </c>
      <c r="P75" s="33">
        <f t="shared" si="38"/>
        <v>2248</v>
      </c>
      <c r="Q75" s="33">
        <f t="shared" si="38"/>
        <v>2541</v>
      </c>
      <c r="R75" s="61">
        <f t="shared" si="38"/>
        <v>6339</v>
      </c>
    </row>
    <row r="76" spans="1:18" s="27" customFormat="1" ht="19.5" customHeight="1" x14ac:dyDescent="0.2">
      <c r="A76" s="121"/>
      <c r="B76" s="35"/>
      <c r="C76" s="32"/>
      <c r="D76" s="124"/>
      <c r="E76" s="129"/>
      <c r="F76" s="78">
        <f>SUM(G76:R76)</f>
        <v>101166175</v>
      </c>
      <c r="G76" s="33">
        <f t="shared" ref="G76:R76" si="39">G19+G46</f>
        <v>1897020</v>
      </c>
      <c r="H76" s="33">
        <f t="shared" si="39"/>
        <v>2234011</v>
      </c>
      <c r="I76" s="33">
        <f t="shared" si="39"/>
        <v>9380764</v>
      </c>
      <c r="J76" s="33">
        <f t="shared" si="39"/>
        <v>8073062</v>
      </c>
      <c r="K76" s="33">
        <f t="shared" si="39"/>
        <v>5530409</v>
      </c>
      <c r="L76" s="33">
        <f t="shared" si="39"/>
        <v>9125253</v>
      </c>
      <c r="M76" s="33">
        <f t="shared" si="39"/>
        <v>10489683</v>
      </c>
      <c r="N76" s="33">
        <f t="shared" si="39"/>
        <v>5483982</v>
      </c>
      <c r="O76" s="33">
        <f t="shared" si="39"/>
        <v>15205179</v>
      </c>
      <c r="P76" s="33">
        <f t="shared" si="39"/>
        <v>6359072</v>
      </c>
      <c r="Q76" s="33">
        <f t="shared" si="39"/>
        <v>8406827</v>
      </c>
      <c r="R76" s="61">
        <f t="shared" si="39"/>
        <v>18980913</v>
      </c>
    </row>
    <row r="77" spans="1:18" s="27" customFormat="1" ht="19.5" customHeight="1" x14ac:dyDescent="0.2">
      <c r="A77" s="121"/>
      <c r="B77" s="35"/>
      <c r="C77" s="32"/>
      <c r="D77" s="130" t="s">
        <v>42</v>
      </c>
      <c r="E77" s="131"/>
      <c r="F77" s="78">
        <f>SUM(G77:R77)</f>
        <v>390</v>
      </c>
      <c r="G77" s="33">
        <f>G47</f>
        <v>60</v>
      </c>
      <c r="H77" s="33">
        <f t="shared" ref="H77:R77" si="40">H47</f>
        <v>0</v>
      </c>
      <c r="I77" s="33">
        <f t="shared" si="40"/>
        <v>0</v>
      </c>
      <c r="J77" s="33">
        <f t="shared" si="40"/>
        <v>0</v>
      </c>
      <c r="K77" s="33">
        <f t="shared" si="40"/>
        <v>0</v>
      </c>
      <c r="L77" s="33">
        <f t="shared" si="40"/>
        <v>0</v>
      </c>
      <c r="M77" s="33">
        <f t="shared" si="40"/>
        <v>120</v>
      </c>
      <c r="N77" s="33">
        <f t="shared" si="40"/>
        <v>100</v>
      </c>
      <c r="O77" s="33">
        <f t="shared" si="40"/>
        <v>0</v>
      </c>
      <c r="P77" s="33">
        <f t="shared" si="40"/>
        <v>0</v>
      </c>
      <c r="Q77" s="33">
        <f t="shared" si="40"/>
        <v>40</v>
      </c>
      <c r="R77" s="61">
        <f t="shared" si="40"/>
        <v>70</v>
      </c>
    </row>
    <row r="78" spans="1:18" s="27" customFormat="1" ht="19.5" customHeight="1" x14ac:dyDescent="0.2">
      <c r="A78" s="121"/>
      <c r="B78" s="35"/>
      <c r="C78" s="32"/>
      <c r="D78" s="130"/>
      <c r="E78" s="131"/>
      <c r="F78" s="78">
        <f>SUM(G78:R78)</f>
        <v>362773</v>
      </c>
      <c r="G78" s="33">
        <f t="shared" ref="G78:R78" si="41">G48</f>
        <v>97200</v>
      </c>
      <c r="H78" s="33">
        <f t="shared" si="41"/>
        <v>0</v>
      </c>
      <c r="I78" s="33">
        <f t="shared" si="41"/>
        <v>0</v>
      </c>
      <c r="J78" s="33">
        <f t="shared" si="41"/>
        <v>0</v>
      </c>
      <c r="K78" s="33">
        <f t="shared" si="41"/>
        <v>0</v>
      </c>
      <c r="L78" s="33">
        <f t="shared" si="41"/>
        <v>0</v>
      </c>
      <c r="M78" s="33">
        <f t="shared" si="41"/>
        <v>6912</v>
      </c>
      <c r="N78" s="33">
        <f t="shared" si="41"/>
        <v>100440</v>
      </c>
      <c r="O78" s="33">
        <f t="shared" si="41"/>
        <v>0</v>
      </c>
      <c r="P78" s="33">
        <f t="shared" si="41"/>
        <v>0</v>
      </c>
      <c r="Q78" s="33">
        <f t="shared" si="41"/>
        <v>47520</v>
      </c>
      <c r="R78" s="61">
        <f t="shared" si="41"/>
        <v>110701</v>
      </c>
    </row>
    <row r="79" spans="1:18" s="27" customFormat="1" ht="20.100000000000001" customHeight="1" x14ac:dyDescent="0.2">
      <c r="A79" s="121"/>
      <c r="B79" s="35"/>
      <c r="C79" s="31"/>
      <c r="D79" s="124" t="s">
        <v>43</v>
      </c>
      <c r="E79" s="129"/>
      <c r="F79" s="78">
        <f t="shared" ref="F79:F86" si="42">SUM(G79:R79)</f>
        <v>6902</v>
      </c>
      <c r="G79" s="33">
        <f>G22+G49</f>
        <v>486</v>
      </c>
      <c r="H79" s="33">
        <f t="shared" ref="H79:R79" si="43">H22+H49</f>
        <v>478</v>
      </c>
      <c r="I79" s="33">
        <f t="shared" si="43"/>
        <v>700</v>
      </c>
      <c r="J79" s="33">
        <f t="shared" si="43"/>
        <v>758</v>
      </c>
      <c r="K79" s="33">
        <f t="shared" si="43"/>
        <v>539</v>
      </c>
      <c r="L79" s="33">
        <f t="shared" si="43"/>
        <v>558</v>
      </c>
      <c r="M79" s="33">
        <f t="shared" si="43"/>
        <v>457</v>
      </c>
      <c r="N79" s="33">
        <f t="shared" si="43"/>
        <v>490</v>
      </c>
      <c r="O79" s="33">
        <f t="shared" si="43"/>
        <v>649</v>
      </c>
      <c r="P79" s="33">
        <f t="shared" si="43"/>
        <v>519</v>
      </c>
      <c r="Q79" s="33">
        <f t="shared" si="43"/>
        <v>528</v>
      </c>
      <c r="R79" s="61">
        <f t="shared" si="43"/>
        <v>740</v>
      </c>
    </row>
    <row r="80" spans="1:18" s="27" customFormat="1" ht="20.100000000000001" customHeight="1" x14ac:dyDescent="0.2">
      <c r="A80" s="121"/>
      <c r="B80" s="35"/>
      <c r="C80" s="37"/>
      <c r="D80" s="132"/>
      <c r="E80" s="133"/>
      <c r="F80" s="80">
        <f t="shared" si="42"/>
        <v>13531621</v>
      </c>
      <c r="G80" s="38">
        <f t="shared" ref="G80:R80" si="44">G23+G50</f>
        <v>884822</v>
      </c>
      <c r="H80" s="38">
        <f t="shared" si="44"/>
        <v>907308</v>
      </c>
      <c r="I80" s="38">
        <f t="shared" si="44"/>
        <v>1149606</v>
      </c>
      <c r="J80" s="38">
        <f t="shared" si="44"/>
        <v>1405134</v>
      </c>
      <c r="K80" s="38">
        <f t="shared" si="44"/>
        <v>1236708</v>
      </c>
      <c r="L80" s="38">
        <f t="shared" si="44"/>
        <v>1112130</v>
      </c>
      <c r="M80" s="38">
        <f t="shared" si="44"/>
        <v>921974</v>
      </c>
      <c r="N80" s="38">
        <f t="shared" si="44"/>
        <v>1052849</v>
      </c>
      <c r="O80" s="38">
        <f t="shared" si="44"/>
        <v>1267693</v>
      </c>
      <c r="P80" s="38">
        <f t="shared" si="44"/>
        <v>974905</v>
      </c>
      <c r="Q80" s="38">
        <f t="shared" si="44"/>
        <v>918659</v>
      </c>
      <c r="R80" s="62">
        <f t="shared" si="44"/>
        <v>1699833</v>
      </c>
    </row>
    <row r="81" spans="1:18" s="27" customFormat="1" ht="20.100000000000001" customHeight="1" x14ac:dyDescent="0.2">
      <c r="A81" s="92"/>
      <c r="B81" s="39"/>
      <c r="C81" s="127" t="s">
        <v>44</v>
      </c>
      <c r="D81" s="134"/>
      <c r="E81" s="28"/>
      <c r="F81" s="81">
        <f t="shared" si="42"/>
        <v>9262862</v>
      </c>
      <c r="G81" s="40">
        <f>G24+G51</f>
        <v>719498</v>
      </c>
      <c r="H81" s="40">
        <f t="shared" ref="H81:R81" si="45">H24+H51</f>
        <v>738318</v>
      </c>
      <c r="I81" s="40">
        <f t="shared" si="45"/>
        <v>799105</v>
      </c>
      <c r="J81" s="40">
        <f t="shared" si="45"/>
        <v>824934</v>
      </c>
      <c r="K81" s="40">
        <f t="shared" si="45"/>
        <v>722281</v>
      </c>
      <c r="L81" s="40">
        <f t="shared" si="45"/>
        <v>976552</v>
      </c>
      <c r="M81" s="40">
        <f t="shared" si="45"/>
        <v>738324</v>
      </c>
      <c r="N81" s="40">
        <f t="shared" si="45"/>
        <v>649502</v>
      </c>
      <c r="O81" s="40">
        <f t="shared" si="45"/>
        <v>691566</v>
      </c>
      <c r="P81" s="40">
        <f t="shared" si="45"/>
        <v>723004</v>
      </c>
      <c r="Q81" s="40">
        <f t="shared" si="45"/>
        <v>814368</v>
      </c>
      <c r="R81" s="63">
        <f t="shared" si="45"/>
        <v>865410</v>
      </c>
    </row>
    <row r="82" spans="1:18" s="27" customFormat="1" ht="20.100000000000001" customHeight="1" x14ac:dyDescent="0.2">
      <c r="A82" s="92"/>
      <c r="B82" s="41"/>
      <c r="C82" s="135"/>
      <c r="D82" s="135"/>
      <c r="E82" s="30"/>
      <c r="F82" s="78">
        <f t="shared" si="42"/>
        <v>11005599592</v>
      </c>
      <c r="G82" s="33">
        <f t="shared" ref="G82:R82" si="46">G25+G52</f>
        <v>668921386</v>
      </c>
      <c r="H82" s="33">
        <f t="shared" si="46"/>
        <v>683183430</v>
      </c>
      <c r="I82" s="33">
        <f t="shared" si="46"/>
        <v>864432478</v>
      </c>
      <c r="J82" s="33">
        <f t="shared" si="46"/>
        <v>902055624</v>
      </c>
      <c r="K82" s="33">
        <f t="shared" si="46"/>
        <v>782635534</v>
      </c>
      <c r="L82" s="33">
        <f t="shared" si="46"/>
        <v>1137949831</v>
      </c>
      <c r="M82" s="33">
        <f t="shared" si="46"/>
        <v>961557315</v>
      </c>
      <c r="N82" s="33">
        <f t="shared" si="46"/>
        <v>727198235</v>
      </c>
      <c r="O82" s="33">
        <f t="shared" si="46"/>
        <v>812227400</v>
      </c>
      <c r="P82" s="33">
        <f t="shared" si="46"/>
        <v>920568013</v>
      </c>
      <c r="Q82" s="33">
        <f t="shared" si="46"/>
        <v>1224605520</v>
      </c>
      <c r="R82" s="61">
        <f t="shared" si="46"/>
        <v>1320264826</v>
      </c>
    </row>
    <row r="83" spans="1:18" s="27" customFormat="1" ht="20.100000000000001" customHeight="1" x14ac:dyDescent="0.2">
      <c r="A83" s="92"/>
      <c r="B83" s="29"/>
      <c r="C83" s="127" t="s">
        <v>45</v>
      </c>
      <c r="D83" s="134"/>
      <c r="E83" s="28"/>
      <c r="F83" s="81">
        <f t="shared" si="42"/>
        <v>3382593</v>
      </c>
      <c r="G83" s="40">
        <f t="shared" ref="G83:R83" si="47">G26+G53</f>
        <v>290739</v>
      </c>
      <c r="H83" s="40">
        <f t="shared" si="47"/>
        <v>289541</v>
      </c>
      <c r="I83" s="40">
        <f t="shared" si="47"/>
        <v>298252</v>
      </c>
      <c r="J83" s="40">
        <f t="shared" si="47"/>
        <v>292773</v>
      </c>
      <c r="K83" s="40">
        <f t="shared" si="47"/>
        <v>299663</v>
      </c>
      <c r="L83" s="40">
        <f t="shared" si="47"/>
        <v>297943</v>
      </c>
      <c r="M83" s="40">
        <f t="shared" si="47"/>
        <v>268088</v>
      </c>
      <c r="N83" s="40">
        <f t="shared" si="47"/>
        <v>273363</v>
      </c>
      <c r="O83" s="40">
        <f t="shared" si="47"/>
        <v>278127</v>
      </c>
      <c r="P83" s="40">
        <f t="shared" si="47"/>
        <v>259624</v>
      </c>
      <c r="Q83" s="40">
        <f t="shared" si="47"/>
        <v>253564</v>
      </c>
      <c r="R83" s="63">
        <f t="shared" si="47"/>
        <v>280916</v>
      </c>
    </row>
    <row r="84" spans="1:18" s="27" customFormat="1" ht="20.100000000000001" customHeight="1" x14ac:dyDescent="0.2">
      <c r="A84" s="92"/>
      <c r="B84" s="41"/>
      <c r="C84" s="135"/>
      <c r="D84" s="135"/>
      <c r="E84" s="30"/>
      <c r="F84" s="78">
        <f t="shared" si="42"/>
        <v>1820292705</v>
      </c>
      <c r="G84" s="33">
        <f t="shared" ref="G84:R84" si="48">G27+G54</f>
        <v>152971789</v>
      </c>
      <c r="H84" s="33">
        <f t="shared" si="48"/>
        <v>152565413</v>
      </c>
      <c r="I84" s="33">
        <f t="shared" si="48"/>
        <v>155364005</v>
      </c>
      <c r="J84" s="33">
        <f t="shared" si="48"/>
        <v>159090942</v>
      </c>
      <c r="K84" s="33">
        <f t="shared" si="48"/>
        <v>154979705</v>
      </c>
      <c r="L84" s="33">
        <f t="shared" si="48"/>
        <v>156635951</v>
      </c>
      <c r="M84" s="33">
        <f t="shared" si="48"/>
        <v>136359527</v>
      </c>
      <c r="N84" s="33">
        <f t="shared" si="48"/>
        <v>138955189</v>
      </c>
      <c r="O84" s="33">
        <f t="shared" si="48"/>
        <v>141454365</v>
      </c>
      <c r="P84" s="33">
        <f t="shared" si="48"/>
        <v>143996088</v>
      </c>
      <c r="Q84" s="33">
        <f t="shared" si="48"/>
        <v>145861170</v>
      </c>
      <c r="R84" s="61">
        <f t="shared" si="48"/>
        <v>182058561</v>
      </c>
    </row>
    <row r="85" spans="1:18" s="27" customFormat="1" ht="20.100000000000001" customHeight="1" x14ac:dyDescent="0.2">
      <c r="A85" s="89"/>
      <c r="B85" s="42"/>
      <c r="C85" s="142" t="s">
        <v>57</v>
      </c>
      <c r="D85" s="142"/>
      <c r="E85" s="143"/>
      <c r="F85" s="81">
        <f t="shared" si="42"/>
        <v>29863806</v>
      </c>
      <c r="G85" s="82">
        <f>G61+G71+G81+G83</f>
        <v>2423297</v>
      </c>
      <c r="H85" s="82">
        <f t="shared" ref="H85:R85" si="49">H61+H71+H81+H83</f>
        <v>2304999</v>
      </c>
      <c r="I85" s="82">
        <f t="shared" si="49"/>
        <v>2636640</v>
      </c>
      <c r="J85" s="82">
        <f t="shared" si="49"/>
        <v>2792417</v>
      </c>
      <c r="K85" s="82">
        <f t="shared" si="49"/>
        <v>2544123</v>
      </c>
      <c r="L85" s="82">
        <f t="shared" si="49"/>
        <v>2660110</v>
      </c>
      <c r="M85" s="82">
        <f t="shared" si="49"/>
        <v>2316879</v>
      </c>
      <c r="N85" s="82">
        <f t="shared" si="49"/>
        <v>2185791</v>
      </c>
      <c r="O85" s="82">
        <f t="shared" si="49"/>
        <v>2350949</v>
      </c>
      <c r="P85" s="82">
        <f t="shared" si="49"/>
        <v>2526021</v>
      </c>
      <c r="Q85" s="82">
        <f t="shared" si="49"/>
        <v>2451950</v>
      </c>
      <c r="R85" s="83">
        <f t="shared" si="49"/>
        <v>2670630</v>
      </c>
    </row>
    <row r="86" spans="1:18" s="27" customFormat="1" ht="20.100000000000001" customHeight="1" thickBot="1" x14ac:dyDescent="0.25">
      <c r="A86" s="90"/>
      <c r="B86" s="65"/>
      <c r="C86" s="144"/>
      <c r="D86" s="144"/>
      <c r="E86" s="145"/>
      <c r="F86" s="84">
        <f t="shared" si="42"/>
        <v>32213193703</v>
      </c>
      <c r="G86" s="85">
        <f t="shared" ref="G86:R86" si="50">G62+G72+G82+G84</f>
        <v>2344239250</v>
      </c>
      <c r="H86" s="85">
        <f t="shared" si="50"/>
        <v>2173268132</v>
      </c>
      <c r="I86" s="85">
        <f t="shared" si="50"/>
        <v>2560406992</v>
      </c>
      <c r="J86" s="85">
        <f t="shared" si="50"/>
        <v>2630764946</v>
      </c>
      <c r="K86" s="85">
        <f t="shared" si="50"/>
        <v>2492856727</v>
      </c>
      <c r="L86" s="85">
        <f t="shared" si="50"/>
        <v>2744858515</v>
      </c>
      <c r="M86" s="85">
        <f t="shared" si="50"/>
        <v>2593862489</v>
      </c>
      <c r="N86" s="85">
        <f t="shared" si="50"/>
        <v>2272182823</v>
      </c>
      <c r="O86" s="85">
        <f t="shared" si="50"/>
        <v>2549554020</v>
      </c>
      <c r="P86" s="85">
        <f t="shared" si="50"/>
        <v>2789796409</v>
      </c>
      <c r="Q86" s="85">
        <f t="shared" si="50"/>
        <v>3016707055</v>
      </c>
      <c r="R86" s="86">
        <f t="shared" si="50"/>
        <v>4044696345</v>
      </c>
    </row>
    <row r="87" spans="1:18" ht="15" customHeight="1" thickBot="1" x14ac:dyDescent="0.25"/>
    <row r="88" spans="1:18" s="27" customFormat="1" ht="20.100000000000001" customHeight="1" x14ac:dyDescent="0.2">
      <c r="A88" s="71"/>
      <c r="B88" s="72"/>
      <c r="C88" s="153" t="s">
        <v>47</v>
      </c>
      <c r="D88" s="154"/>
      <c r="E88" s="73"/>
      <c r="F88" s="87">
        <f t="shared" ref="F88:F93" si="51">SUM(G88:R88)</f>
        <v>559527</v>
      </c>
      <c r="G88" s="58">
        <f>G90+G92+G94+G96</f>
        <v>46937</v>
      </c>
      <c r="H88" s="58">
        <f t="shared" ref="H88:R88" si="52">H90+H92+H94+H96</f>
        <v>22102</v>
      </c>
      <c r="I88" s="58">
        <f t="shared" si="52"/>
        <v>85439</v>
      </c>
      <c r="J88" s="58">
        <f t="shared" si="52"/>
        <v>24817</v>
      </c>
      <c r="K88" s="58">
        <f t="shared" si="52"/>
        <v>26309</v>
      </c>
      <c r="L88" s="58">
        <f t="shared" si="52"/>
        <v>45834</v>
      </c>
      <c r="M88" s="58">
        <f t="shared" si="52"/>
        <v>36134</v>
      </c>
      <c r="N88" s="58">
        <f t="shared" si="52"/>
        <v>32269</v>
      </c>
      <c r="O88" s="58">
        <f t="shared" si="52"/>
        <v>33326</v>
      </c>
      <c r="P88" s="58">
        <f t="shared" si="52"/>
        <v>59334</v>
      </c>
      <c r="Q88" s="58">
        <f t="shared" si="52"/>
        <v>61092</v>
      </c>
      <c r="R88" s="88">
        <f t="shared" si="52"/>
        <v>85934</v>
      </c>
    </row>
    <row r="89" spans="1:18" s="27" customFormat="1" ht="20.100000000000001" customHeight="1" x14ac:dyDescent="0.2">
      <c r="A89" s="60"/>
      <c r="B89" s="29"/>
      <c r="C89" s="135"/>
      <c r="D89" s="135"/>
      <c r="E89" s="30"/>
      <c r="F89" s="78">
        <f t="shared" si="51"/>
        <v>535322720</v>
      </c>
      <c r="G89" s="31">
        <f t="shared" ref="G89:R89" si="53">G91+G93+G95+G97</f>
        <v>47423000</v>
      </c>
      <c r="H89" s="31">
        <f t="shared" si="53"/>
        <v>20607480</v>
      </c>
      <c r="I89" s="31">
        <f t="shared" si="53"/>
        <v>106071120</v>
      </c>
      <c r="J89" s="31">
        <f t="shared" si="53"/>
        <v>23331240</v>
      </c>
      <c r="K89" s="31">
        <f t="shared" si="53"/>
        <v>24579720</v>
      </c>
      <c r="L89" s="31">
        <f t="shared" si="53"/>
        <v>37996560</v>
      </c>
      <c r="M89" s="31">
        <f t="shared" si="53"/>
        <v>35458560</v>
      </c>
      <c r="N89" s="31">
        <f t="shared" si="53"/>
        <v>27695520</v>
      </c>
      <c r="O89" s="31">
        <f t="shared" si="53"/>
        <v>33191640</v>
      </c>
      <c r="P89" s="31">
        <f t="shared" si="53"/>
        <v>52580880</v>
      </c>
      <c r="Q89" s="31">
        <f t="shared" si="53"/>
        <v>54488160</v>
      </c>
      <c r="R89" s="79">
        <f t="shared" si="53"/>
        <v>71898840</v>
      </c>
    </row>
    <row r="90" spans="1:18" s="27" customFormat="1" ht="20.100000000000001" customHeight="1" x14ac:dyDescent="0.2">
      <c r="A90" s="60"/>
      <c r="B90" s="29"/>
      <c r="C90" s="32"/>
      <c r="D90" s="124" t="s">
        <v>35</v>
      </c>
      <c r="E90" s="125"/>
      <c r="F90" s="78">
        <f t="shared" si="51"/>
        <v>510874</v>
      </c>
      <c r="G90" s="33">
        <v>43678</v>
      </c>
      <c r="H90" s="33">
        <v>21343</v>
      </c>
      <c r="I90" s="33">
        <v>60608</v>
      </c>
      <c r="J90" s="33">
        <v>24051</v>
      </c>
      <c r="K90" s="33">
        <v>25597</v>
      </c>
      <c r="L90" s="33">
        <v>40149</v>
      </c>
      <c r="M90" s="33">
        <v>33501</v>
      </c>
      <c r="N90" s="33">
        <v>30064</v>
      </c>
      <c r="O90" s="33">
        <v>30663</v>
      </c>
      <c r="P90" s="33">
        <v>56895</v>
      </c>
      <c r="Q90" s="33">
        <v>58738</v>
      </c>
      <c r="R90" s="61">
        <v>85587</v>
      </c>
    </row>
    <row r="91" spans="1:18" s="27" customFormat="1" ht="19.5" customHeight="1" x14ac:dyDescent="0.2">
      <c r="A91" s="60"/>
      <c r="B91" s="29"/>
      <c r="C91" s="32"/>
      <c r="D91" s="126"/>
      <c r="E91" s="125"/>
      <c r="F91" s="78">
        <f t="shared" si="51"/>
        <v>453047920</v>
      </c>
      <c r="G91" s="33">
        <v>43594000</v>
      </c>
      <c r="H91" s="33">
        <v>18923760</v>
      </c>
      <c r="I91" s="33">
        <v>53812080</v>
      </c>
      <c r="J91" s="33">
        <v>21550320</v>
      </c>
      <c r="K91" s="33">
        <v>22802040</v>
      </c>
      <c r="L91" s="33">
        <v>33494040</v>
      </c>
      <c r="M91" s="33">
        <v>31526280</v>
      </c>
      <c r="N91" s="33">
        <v>25081920</v>
      </c>
      <c r="O91" s="33">
        <v>29688120</v>
      </c>
      <c r="P91" s="33">
        <v>49851720</v>
      </c>
      <c r="Q91" s="33">
        <v>51668280</v>
      </c>
      <c r="R91" s="61">
        <v>71055360</v>
      </c>
    </row>
    <row r="92" spans="1:18" s="27" customFormat="1" ht="19.5" customHeight="1" x14ac:dyDescent="0.2">
      <c r="A92" s="60"/>
      <c r="B92" s="29"/>
      <c r="C92" s="32"/>
      <c r="D92" s="124" t="s">
        <v>36</v>
      </c>
      <c r="E92" s="125"/>
      <c r="F92" s="78">
        <f t="shared" si="51"/>
        <v>26296</v>
      </c>
      <c r="G92" s="33">
        <v>2335</v>
      </c>
      <c r="H92" s="33">
        <v>156</v>
      </c>
      <c r="I92" s="33">
        <v>9891</v>
      </c>
      <c r="J92" s="33">
        <v>129</v>
      </c>
      <c r="K92" s="33">
        <v>49</v>
      </c>
      <c r="L92" s="33">
        <v>5155</v>
      </c>
      <c r="M92" s="33">
        <v>1745</v>
      </c>
      <c r="N92" s="33">
        <v>1434</v>
      </c>
      <c r="O92" s="33">
        <v>1841</v>
      </c>
      <c r="P92" s="33">
        <v>1851</v>
      </c>
      <c r="Q92" s="33">
        <v>1710</v>
      </c>
      <c r="R92" s="61">
        <v>0</v>
      </c>
    </row>
    <row r="93" spans="1:18" s="27" customFormat="1" ht="19.5" customHeight="1" x14ac:dyDescent="0.2">
      <c r="A93" s="60"/>
      <c r="B93" s="29"/>
      <c r="C93" s="32"/>
      <c r="D93" s="126"/>
      <c r="E93" s="125"/>
      <c r="F93" s="78">
        <f t="shared" si="51"/>
        <v>16407440</v>
      </c>
      <c r="G93" s="33">
        <v>1430000</v>
      </c>
      <c r="H93" s="33">
        <v>132840</v>
      </c>
      <c r="I93" s="33">
        <v>6053400</v>
      </c>
      <c r="J93" s="33">
        <v>78840</v>
      </c>
      <c r="K93" s="33">
        <v>30240</v>
      </c>
      <c r="L93" s="33">
        <v>3175200</v>
      </c>
      <c r="M93" s="33">
        <v>1117800</v>
      </c>
      <c r="N93" s="33">
        <v>988200</v>
      </c>
      <c r="O93" s="33">
        <v>1221480</v>
      </c>
      <c r="P93" s="33">
        <v>1132920</v>
      </c>
      <c r="Q93" s="33">
        <v>1046520</v>
      </c>
      <c r="R93" s="61">
        <v>0</v>
      </c>
    </row>
    <row r="94" spans="1:18" s="27" customFormat="1" ht="20.100000000000001" customHeight="1" x14ac:dyDescent="0.2">
      <c r="A94" s="122" t="s">
        <v>65</v>
      </c>
      <c r="B94" s="34"/>
      <c r="C94" s="31"/>
      <c r="D94" s="124" t="s">
        <v>52</v>
      </c>
      <c r="E94" s="125"/>
      <c r="F94" s="78">
        <f t="shared" ref="F94:F101" si="54">SUM(G94:R94)</f>
        <v>18947</v>
      </c>
      <c r="G94" s="33">
        <v>562</v>
      </c>
      <c r="H94" s="33">
        <v>359</v>
      </c>
      <c r="I94" s="33">
        <v>14139</v>
      </c>
      <c r="J94" s="33">
        <v>420</v>
      </c>
      <c r="K94" s="33">
        <v>424</v>
      </c>
      <c r="L94" s="33">
        <v>291</v>
      </c>
      <c r="M94" s="33">
        <v>888</v>
      </c>
      <c r="N94" s="33">
        <v>218</v>
      </c>
      <c r="O94" s="33">
        <v>602</v>
      </c>
      <c r="P94" s="33">
        <v>408</v>
      </c>
      <c r="Q94" s="33">
        <v>462</v>
      </c>
      <c r="R94" s="61">
        <v>174</v>
      </c>
    </row>
    <row r="95" spans="1:18" s="27" customFormat="1" ht="20.100000000000001" customHeight="1" x14ac:dyDescent="0.2">
      <c r="A95" s="123"/>
      <c r="B95" s="35"/>
      <c r="C95" s="31"/>
      <c r="D95" s="126"/>
      <c r="E95" s="125"/>
      <c r="F95" s="78">
        <f t="shared" si="54"/>
        <v>60095280</v>
      </c>
      <c r="G95" s="33">
        <v>1785000</v>
      </c>
      <c r="H95" s="33">
        <v>1138320</v>
      </c>
      <c r="I95" s="33">
        <v>44850240</v>
      </c>
      <c r="J95" s="33">
        <v>1334880</v>
      </c>
      <c r="K95" s="33">
        <v>1342440</v>
      </c>
      <c r="L95" s="33">
        <v>922320</v>
      </c>
      <c r="M95" s="33">
        <v>2814480</v>
      </c>
      <c r="N95" s="33">
        <v>690120</v>
      </c>
      <c r="O95" s="33">
        <v>1909440</v>
      </c>
      <c r="P95" s="33">
        <v>1291680</v>
      </c>
      <c r="Q95" s="33">
        <v>1465560</v>
      </c>
      <c r="R95" s="61">
        <v>550800</v>
      </c>
    </row>
    <row r="96" spans="1:18" s="27" customFormat="1" ht="20.100000000000001" customHeight="1" x14ac:dyDescent="0.2">
      <c r="A96" s="123"/>
      <c r="B96" s="34"/>
      <c r="C96" s="31"/>
      <c r="D96" s="124" t="s">
        <v>38</v>
      </c>
      <c r="E96" s="129"/>
      <c r="F96" s="78">
        <f>SUM(G96:R96)</f>
        <v>3410</v>
      </c>
      <c r="G96" s="33">
        <v>362</v>
      </c>
      <c r="H96" s="33">
        <v>244</v>
      </c>
      <c r="I96" s="33">
        <v>801</v>
      </c>
      <c r="J96" s="33">
        <v>217</v>
      </c>
      <c r="K96" s="33">
        <v>239</v>
      </c>
      <c r="L96" s="33">
        <v>239</v>
      </c>
      <c r="M96" s="33">
        <v>0</v>
      </c>
      <c r="N96" s="33">
        <v>553</v>
      </c>
      <c r="O96" s="33">
        <v>220</v>
      </c>
      <c r="P96" s="33">
        <v>180</v>
      </c>
      <c r="Q96" s="33">
        <v>182</v>
      </c>
      <c r="R96" s="61">
        <v>173</v>
      </c>
    </row>
    <row r="97" spans="1:18" s="27" customFormat="1" ht="20.100000000000001" customHeight="1" x14ac:dyDescent="0.2">
      <c r="A97" s="123"/>
      <c r="B97" s="36"/>
      <c r="C97" s="37"/>
      <c r="D97" s="132"/>
      <c r="E97" s="133"/>
      <c r="F97" s="80">
        <f>SUM(G97:R97)</f>
        <v>5772080</v>
      </c>
      <c r="G97" s="38">
        <v>614000</v>
      </c>
      <c r="H97" s="38">
        <v>412560</v>
      </c>
      <c r="I97" s="38">
        <v>1355400</v>
      </c>
      <c r="J97" s="38">
        <v>367200</v>
      </c>
      <c r="K97" s="38">
        <v>405000</v>
      </c>
      <c r="L97" s="38">
        <v>405000</v>
      </c>
      <c r="M97" s="38">
        <v>0</v>
      </c>
      <c r="N97" s="38">
        <v>935280</v>
      </c>
      <c r="O97" s="38">
        <v>372600</v>
      </c>
      <c r="P97" s="38">
        <v>304560</v>
      </c>
      <c r="Q97" s="38">
        <v>307800</v>
      </c>
      <c r="R97" s="62">
        <v>292680</v>
      </c>
    </row>
    <row r="98" spans="1:18" s="27" customFormat="1" ht="20.100000000000001" customHeight="1" x14ac:dyDescent="0.2">
      <c r="A98" s="123"/>
      <c r="B98" s="35"/>
      <c r="C98" s="127" t="s">
        <v>53</v>
      </c>
      <c r="D98" s="127"/>
      <c r="E98" s="28"/>
      <c r="F98" s="81">
        <f t="shared" si="54"/>
        <v>110044</v>
      </c>
      <c r="G98" s="82">
        <f t="shared" ref="G98:R98" si="55">G100+G102+G104+G106</f>
        <v>191</v>
      </c>
      <c r="H98" s="82">
        <f t="shared" si="55"/>
        <v>0</v>
      </c>
      <c r="I98" s="82">
        <f t="shared" si="55"/>
        <v>109853</v>
      </c>
      <c r="J98" s="82">
        <f t="shared" si="55"/>
        <v>0</v>
      </c>
      <c r="K98" s="82">
        <f t="shared" si="55"/>
        <v>0</v>
      </c>
      <c r="L98" s="82">
        <f t="shared" si="55"/>
        <v>0</v>
      </c>
      <c r="M98" s="82">
        <f t="shared" si="55"/>
        <v>0</v>
      </c>
      <c r="N98" s="82">
        <f t="shared" si="55"/>
        <v>0</v>
      </c>
      <c r="O98" s="82">
        <f t="shared" si="55"/>
        <v>0</v>
      </c>
      <c r="P98" s="82">
        <f t="shared" si="55"/>
        <v>0</v>
      </c>
      <c r="Q98" s="82">
        <f t="shared" si="55"/>
        <v>0</v>
      </c>
      <c r="R98" s="83">
        <f t="shared" si="55"/>
        <v>0</v>
      </c>
    </row>
    <row r="99" spans="1:18" s="27" customFormat="1" ht="20.100000000000001" customHeight="1" x14ac:dyDescent="0.2">
      <c r="A99" s="123"/>
      <c r="B99" s="35"/>
      <c r="C99" s="128"/>
      <c r="D99" s="128"/>
      <c r="E99" s="30"/>
      <c r="F99" s="78">
        <f t="shared" si="54"/>
        <v>111694280</v>
      </c>
      <c r="G99" s="31">
        <f t="shared" ref="G99:R99" si="56">G101+G103+G105+G107</f>
        <v>194000</v>
      </c>
      <c r="H99" s="31">
        <f t="shared" si="56"/>
        <v>0</v>
      </c>
      <c r="I99" s="31">
        <f t="shared" si="56"/>
        <v>111500280</v>
      </c>
      <c r="J99" s="31">
        <f t="shared" si="56"/>
        <v>0</v>
      </c>
      <c r="K99" s="31">
        <f t="shared" si="56"/>
        <v>0</v>
      </c>
      <c r="L99" s="31">
        <f t="shared" si="56"/>
        <v>0</v>
      </c>
      <c r="M99" s="31">
        <f t="shared" si="56"/>
        <v>0</v>
      </c>
      <c r="N99" s="31">
        <f t="shared" si="56"/>
        <v>0</v>
      </c>
      <c r="O99" s="31">
        <f t="shared" si="56"/>
        <v>0</v>
      </c>
      <c r="P99" s="31">
        <f t="shared" si="56"/>
        <v>0</v>
      </c>
      <c r="Q99" s="31">
        <f t="shared" si="56"/>
        <v>0</v>
      </c>
      <c r="R99" s="79">
        <f t="shared" si="56"/>
        <v>0</v>
      </c>
    </row>
    <row r="100" spans="1:18" s="27" customFormat="1" ht="20.100000000000001" customHeight="1" x14ac:dyDescent="0.2">
      <c r="A100" s="123"/>
      <c r="B100" s="35"/>
      <c r="C100" s="32"/>
      <c r="D100" s="124" t="s">
        <v>40</v>
      </c>
      <c r="E100" s="129"/>
      <c r="F100" s="78">
        <f t="shared" si="54"/>
        <v>110044</v>
      </c>
      <c r="G100" s="33">
        <v>191</v>
      </c>
      <c r="H100" s="33">
        <v>0</v>
      </c>
      <c r="I100" s="33">
        <v>109853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61">
        <v>0</v>
      </c>
    </row>
    <row r="101" spans="1:18" s="27" customFormat="1" ht="19.5" customHeight="1" x14ac:dyDescent="0.2">
      <c r="A101" s="123"/>
      <c r="B101" s="35"/>
      <c r="C101" s="32"/>
      <c r="D101" s="124"/>
      <c r="E101" s="129"/>
      <c r="F101" s="78">
        <f t="shared" si="54"/>
        <v>111694280</v>
      </c>
      <c r="G101" s="33">
        <v>194000</v>
      </c>
      <c r="H101" s="33">
        <v>0</v>
      </c>
      <c r="I101" s="33">
        <v>111500280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61">
        <v>0</v>
      </c>
    </row>
    <row r="102" spans="1:18" s="27" customFormat="1" ht="19.5" customHeight="1" x14ac:dyDescent="0.2">
      <c r="A102" s="123"/>
      <c r="B102" s="35"/>
      <c r="C102" s="32"/>
      <c r="D102" s="124" t="s">
        <v>41</v>
      </c>
      <c r="E102" s="129"/>
      <c r="F102" s="78">
        <f>SUM(G102:R102)</f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61">
        <v>0</v>
      </c>
    </row>
    <row r="103" spans="1:18" s="27" customFormat="1" ht="19.5" customHeight="1" x14ac:dyDescent="0.2">
      <c r="A103" s="123"/>
      <c r="B103" s="35"/>
      <c r="C103" s="32"/>
      <c r="D103" s="124"/>
      <c r="E103" s="129"/>
      <c r="F103" s="78">
        <f>SUM(G103:R103)</f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61">
        <v>0</v>
      </c>
    </row>
    <row r="104" spans="1:18" s="27" customFormat="1" ht="19.5" customHeight="1" x14ac:dyDescent="0.2">
      <c r="A104" s="123"/>
      <c r="B104" s="35"/>
      <c r="C104" s="32"/>
      <c r="D104" s="130" t="s">
        <v>42</v>
      </c>
      <c r="E104" s="131"/>
      <c r="F104" s="78">
        <f>SUM(G104:R104)</f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61">
        <v>0</v>
      </c>
    </row>
    <row r="105" spans="1:18" s="27" customFormat="1" ht="19.5" customHeight="1" x14ac:dyDescent="0.2">
      <c r="A105" s="123"/>
      <c r="B105" s="35"/>
      <c r="C105" s="32"/>
      <c r="D105" s="130"/>
      <c r="E105" s="131"/>
      <c r="F105" s="78">
        <f>SUM(G105:R105)</f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61">
        <v>0</v>
      </c>
    </row>
    <row r="106" spans="1:18" s="27" customFormat="1" ht="20.100000000000001" customHeight="1" x14ac:dyDescent="0.2">
      <c r="A106" s="123"/>
      <c r="B106" s="35"/>
      <c r="C106" s="31"/>
      <c r="D106" s="124" t="s">
        <v>43</v>
      </c>
      <c r="E106" s="129"/>
      <c r="F106" s="78">
        <f t="shared" ref="F106:F113" si="57">SUM(G106:R106)</f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61">
        <v>0</v>
      </c>
    </row>
    <row r="107" spans="1:18" s="27" customFormat="1" ht="20.100000000000001" customHeight="1" x14ac:dyDescent="0.2">
      <c r="A107" s="123"/>
      <c r="B107" s="35"/>
      <c r="C107" s="37"/>
      <c r="D107" s="132"/>
      <c r="E107" s="133"/>
      <c r="F107" s="80">
        <f t="shared" si="57"/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61">
        <v>0</v>
      </c>
    </row>
    <row r="108" spans="1:18" s="27" customFormat="1" ht="20.100000000000001" customHeight="1" x14ac:dyDescent="0.2">
      <c r="A108" s="60"/>
      <c r="B108" s="39"/>
      <c r="C108" s="127" t="s">
        <v>44</v>
      </c>
      <c r="D108" s="134"/>
      <c r="E108" s="28"/>
      <c r="F108" s="81">
        <f t="shared" si="57"/>
        <v>133137</v>
      </c>
      <c r="G108" s="40">
        <v>5482</v>
      </c>
      <c r="H108" s="40">
        <v>20459</v>
      </c>
      <c r="I108" s="40">
        <v>30520</v>
      </c>
      <c r="J108" s="40">
        <v>4799</v>
      </c>
      <c r="K108" s="40">
        <v>8444</v>
      </c>
      <c r="L108" s="40">
        <v>7088</v>
      </c>
      <c r="M108" s="40">
        <v>13071</v>
      </c>
      <c r="N108" s="40">
        <v>7034</v>
      </c>
      <c r="O108" s="40">
        <v>13869</v>
      </c>
      <c r="P108" s="40">
        <v>5754</v>
      </c>
      <c r="Q108" s="40">
        <v>6518</v>
      </c>
      <c r="R108" s="63">
        <v>10099</v>
      </c>
    </row>
    <row r="109" spans="1:18" s="27" customFormat="1" ht="20.100000000000001" customHeight="1" x14ac:dyDescent="0.2">
      <c r="A109" s="60"/>
      <c r="B109" s="41"/>
      <c r="C109" s="135"/>
      <c r="D109" s="135"/>
      <c r="E109" s="30"/>
      <c r="F109" s="78">
        <f t="shared" si="57"/>
        <v>201498240</v>
      </c>
      <c r="G109" s="33">
        <v>7878000</v>
      </c>
      <c r="H109" s="33">
        <v>20892600</v>
      </c>
      <c r="I109" s="33">
        <v>40196520</v>
      </c>
      <c r="J109" s="33">
        <v>9230760</v>
      </c>
      <c r="K109" s="33">
        <v>12957840</v>
      </c>
      <c r="L109" s="33">
        <v>12080880</v>
      </c>
      <c r="M109" s="33">
        <v>27535680</v>
      </c>
      <c r="N109" s="33">
        <v>13720320</v>
      </c>
      <c r="O109" s="33">
        <v>16761600</v>
      </c>
      <c r="P109" s="33">
        <v>11207160</v>
      </c>
      <c r="Q109" s="33">
        <v>12060360</v>
      </c>
      <c r="R109" s="61">
        <v>16976520</v>
      </c>
    </row>
    <row r="110" spans="1:18" s="27" customFormat="1" ht="20.100000000000001" customHeight="1" x14ac:dyDescent="0.2">
      <c r="A110" s="60"/>
      <c r="B110" s="29"/>
      <c r="C110" s="127" t="s">
        <v>45</v>
      </c>
      <c r="D110" s="134"/>
      <c r="E110" s="28"/>
      <c r="F110" s="81">
        <f t="shared" si="57"/>
        <v>1202410</v>
      </c>
      <c r="G110" s="40">
        <v>72247</v>
      </c>
      <c r="H110" s="40">
        <v>103592</v>
      </c>
      <c r="I110" s="40">
        <v>128157</v>
      </c>
      <c r="J110" s="40">
        <v>81906</v>
      </c>
      <c r="K110" s="40">
        <v>83279</v>
      </c>
      <c r="L110" s="40">
        <v>85426</v>
      </c>
      <c r="M110" s="40">
        <v>82703</v>
      </c>
      <c r="N110" s="40">
        <v>78565</v>
      </c>
      <c r="O110" s="40">
        <v>79612</v>
      </c>
      <c r="P110" s="40">
        <v>100446</v>
      </c>
      <c r="Q110" s="40">
        <v>120251</v>
      </c>
      <c r="R110" s="63">
        <v>186226</v>
      </c>
    </row>
    <row r="111" spans="1:18" s="27" customFormat="1" ht="20.100000000000001" customHeight="1" x14ac:dyDescent="0.2">
      <c r="A111" s="60"/>
      <c r="B111" s="41"/>
      <c r="C111" s="135"/>
      <c r="D111" s="135"/>
      <c r="E111" s="30"/>
      <c r="F111" s="78">
        <f t="shared" si="57"/>
        <v>641940240</v>
      </c>
      <c r="G111" s="33">
        <v>38379000</v>
      </c>
      <c r="H111" s="33">
        <v>55085400</v>
      </c>
      <c r="I111" s="33">
        <v>69154560</v>
      </c>
      <c r="J111" s="33">
        <v>43689240</v>
      </c>
      <c r="K111" s="33">
        <v>44619120</v>
      </c>
      <c r="L111" s="33">
        <v>45686160</v>
      </c>
      <c r="M111" s="33">
        <v>44196840</v>
      </c>
      <c r="N111" s="33">
        <v>42019560</v>
      </c>
      <c r="O111" s="33">
        <v>42374880</v>
      </c>
      <c r="P111" s="33">
        <v>53681400</v>
      </c>
      <c r="Q111" s="33">
        <v>64049400</v>
      </c>
      <c r="R111" s="61">
        <v>99004680</v>
      </c>
    </row>
    <row r="112" spans="1:18" s="27" customFormat="1" ht="20.100000000000001" customHeight="1" x14ac:dyDescent="0.2">
      <c r="A112" s="60"/>
      <c r="B112" s="42"/>
      <c r="C112" s="142" t="s">
        <v>46</v>
      </c>
      <c r="D112" s="142"/>
      <c r="E112" s="143"/>
      <c r="F112" s="81">
        <f t="shared" si="57"/>
        <v>2005118</v>
      </c>
      <c r="G112" s="82">
        <f>G88+G98+G108+G110</f>
        <v>124857</v>
      </c>
      <c r="H112" s="82">
        <f t="shared" ref="H112:R112" si="58">H88+H98+H108+H110</f>
        <v>146153</v>
      </c>
      <c r="I112" s="82">
        <f t="shared" si="58"/>
        <v>353969</v>
      </c>
      <c r="J112" s="82">
        <f t="shared" si="58"/>
        <v>111522</v>
      </c>
      <c r="K112" s="82">
        <f t="shared" si="58"/>
        <v>118032</v>
      </c>
      <c r="L112" s="82">
        <f t="shared" si="58"/>
        <v>138348</v>
      </c>
      <c r="M112" s="82">
        <f t="shared" si="58"/>
        <v>131908</v>
      </c>
      <c r="N112" s="82">
        <f t="shared" si="58"/>
        <v>117868</v>
      </c>
      <c r="O112" s="82">
        <f t="shared" si="58"/>
        <v>126807</v>
      </c>
      <c r="P112" s="82">
        <f t="shared" si="58"/>
        <v>165534</v>
      </c>
      <c r="Q112" s="82">
        <f t="shared" si="58"/>
        <v>187861</v>
      </c>
      <c r="R112" s="83">
        <f t="shared" si="58"/>
        <v>282259</v>
      </c>
    </row>
    <row r="113" spans="1:18" s="27" customFormat="1" ht="20.100000000000001" customHeight="1" thickBot="1" x14ac:dyDescent="0.25">
      <c r="A113" s="64"/>
      <c r="B113" s="65"/>
      <c r="C113" s="144"/>
      <c r="D113" s="144"/>
      <c r="E113" s="145"/>
      <c r="F113" s="84">
        <f t="shared" si="57"/>
        <v>1490455480</v>
      </c>
      <c r="G113" s="85">
        <f t="shared" ref="G113:R113" si="59">G89+G99+G109+G111</f>
        <v>93874000</v>
      </c>
      <c r="H113" s="85">
        <f t="shared" si="59"/>
        <v>96585480</v>
      </c>
      <c r="I113" s="85">
        <f t="shared" si="59"/>
        <v>326922480</v>
      </c>
      <c r="J113" s="85">
        <f t="shared" si="59"/>
        <v>76251240</v>
      </c>
      <c r="K113" s="85">
        <f t="shared" si="59"/>
        <v>82156680</v>
      </c>
      <c r="L113" s="85">
        <f t="shared" si="59"/>
        <v>95763600</v>
      </c>
      <c r="M113" s="85">
        <f t="shared" si="59"/>
        <v>107191080</v>
      </c>
      <c r="N113" s="85">
        <f t="shared" si="59"/>
        <v>83435400</v>
      </c>
      <c r="O113" s="85">
        <f t="shared" si="59"/>
        <v>92328120</v>
      </c>
      <c r="P113" s="85">
        <f t="shared" si="59"/>
        <v>117469440</v>
      </c>
      <c r="Q113" s="85">
        <f t="shared" si="59"/>
        <v>130597920</v>
      </c>
      <c r="R113" s="86">
        <f t="shared" si="59"/>
        <v>187880040</v>
      </c>
    </row>
    <row r="114" spans="1:18" ht="9.9499999999999993" customHeight="1" x14ac:dyDescent="0.2"/>
    <row r="115" spans="1:18" ht="39.950000000000003" customHeight="1" thickBot="1" x14ac:dyDescent="0.25">
      <c r="I115" s="152" t="str">
        <f>I1</f>
        <v xml:space="preserve"> 水産物部月別取扱高表</v>
      </c>
      <c r="J115" s="152"/>
      <c r="K115" s="152"/>
      <c r="L115" s="152"/>
      <c r="M115" s="152"/>
      <c r="N115" s="26"/>
      <c r="Q115" s="146" t="s">
        <v>30</v>
      </c>
      <c r="R115" s="147"/>
    </row>
    <row r="116" spans="1:18" s="27" customFormat="1" ht="20.100000000000001" customHeight="1" x14ac:dyDescent="0.2">
      <c r="A116" s="57"/>
      <c r="B116" s="58"/>
      <c r="C116" s="58"/>
      <c r="D116" s="58"/>
      <c r="E116" s="59" t="s">
        <v>31</v>
      </c>
      <c r="F116" s="150" t="s">
        <v>32</v>
      </c>
      <c r="G116" s="150" t="s">
        <v>15</v>
      </c>
      <c r="H116" s="150" t="s">
        <v>3</v>
      </c>
      <c r="I116" s="150" t="s">
        <v>4</v>
      </c>
      <c r="J116" s="150" t="s">
        <v>5</v>
      </c>
      <c r="K116" s="150" t="s">
        <v>6</v>
      </c>
      <c r="L116" s="150" t="s">
        <v>7</v>
      </c>
      <c r="M116" s="150" t="s">
        <v>8</v>
      </c>
      <c r="N116" s="150" t="s">
        <v>9</v>
      </c>
      <c r="O116" s="150" t="s">
        <v>10</v>
      </c>
      <c r="P116" s="150" t="s">
        <v>0</v>
      </c>
      <c r="Q116" s="150" t="s">
        <v>1</v>
      </c>
      <c r="R116" s="148" t="s">
        <v>2</v>
      </c>
    </row>
    <row r="117" spans="1:18" s="27" customFormat="1" ht="20.100000000000001" customHeight="1" thickBot="1" x14ac:dyDescent="0.25">
      <c r="A117" s="68" t="s">
        <v>33</v>
      </c>
      <c r="B117" s="69"/>
      <c r="C117" s="69"/>
      <c r="D117" s="69"/>
      <c r="E117" s="7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49"/>
    </row>
    <row r="118" spans="1:18" s="27" customFormat="1" ht="20.100000000000001" customHeight="1" x14ac:dyDescent="0.2">
      <c r="A118" s="91"/>
      <c r="B118" s="67"/>
      <c r="C118" s="128" t="s">
        <v>34</v>
      </c>
      <c r="D118" s="135"/>
      <c r="E118" s="30"/>
      <c r="F118" s="78">
        <f t="shared" ref="F118:F123" si="60">SUM(G118:R118)</f>
        <v>15532915</v>
      </c>
      <c r="G118" s="31">
        <f>G61+G88</f>
        <v>1285875</v>
      </c>
      <c r="H118" s="31">
        <f t="shared" ref="H118:R118" si="61">H61+H88</f>
        <v>1147775</v>
      </c>
      <c r="I118" s="31">
        <f t="shared" si="61"/>
        <v>1436583</v>
      </c>
      <c r="J118" s="31">
        <f t="shared" si="61"/>
        <v>1475565</v>
      </c>
      <c r="K118" s="31">
        <f t="shared" si="61"/>
        <v>1373127</v>
      </c>
      <c r="L118" s="31">
        <f t="shared" si="61"/>
        <v>1263248</v>
      </c>
      <c r="M118" s="31">
        <f t="shared" si="61"/>
        <v>1181641</v>
      </c>
      <c r="N118" s="31">
        <f t="shared" si="61"/>
        <v>1133956</v>
      </c>
      <c r="O118" s="31">
        <f t="shared" si="61"/>
        <v>1230614</v>
      </c>
      <c r="P118" s="31">
        <f t="shared" si="61"/>
        <v>1424406</v>
      </c>
      <c r="Q118" s="31">
        <f t="shared" si="61"/>
        <v>1252621</v>
      </c>
      <c r="R118" s="79">
        <f t="shared" si="61"/>
        <v>1327504</v>
      </c>
    </row>
    <row r="119" spans="1:18" s="27" customFormat="1" ht="20.100000000000001" customHeight="1" x14ac:dyDescent="0.2">
      <c r="A119" s="92"/>
      <c r="B119" s="29"/>
      <c r="C119" s="135"/>
      <c r="D119" s="135"/>
      <c r="E119" s="30"/>
      <c r="F119" s="78">
        <f t="shared" si="60"/>
        <v>16576525854</v>
      </c>
      <c r="G119" s="31">
        <f t="shared" ref="G119:R119" si="62">G62+G89</f>
        <v>1358310428</v>
      </c>
      <c r="H119" s="31">
        <f t="shared" si="62"/>
        <v>1163661140</v>
      </c>
      <c r="I119" s="31">
        <f t="shared" si="62"/>
        <v>1396988358</v>
      </c>
      <c r="J119" s="31">
        <f t="shared" si="62"/>
        <v>1303269705</v>
      </c>
      <c r="K119" s="31">
        <f t="shared" si="62"/>
        <v>1331331699</v>
      </c>
      <c r="L119" s="31">
        <f t="shared" si="62"/>
        <v>1255161603</v>
      </c>
      <c r="M119" s="31">
        <f t="shared" si="62"/>
        <v>1300099265</v>
      </c>
      <c r="N119" s="31">
        <f t="shared" si="62"/>
        <v>1207934452</v>
      </c>
      <c r="O119" s="31">
        <f t="shared" si="62"/>
        <v>1364691539</v>
      </c>
      <c r="P119" s="31">
        <f t="shared" si="62"/>
        <v>1519714592</v>
      </c>
      <c r="Q119" s="31">
        <f t="shared" si="62"/>
        <v>1400135171</v>
      </c>
      <c r="R119" s="79">
        <f t="shared" si="62"/>
        <v>1975227902</v>
      </c>
    </row>
    <row r="120" spans="1:18" s="27" customFormat="1" ht="20.100000000000001" customHeight="1" x14ac:dyDescent="0.2">
      <c r="A120" s="92"/>
      <c r="B120" s="29"/>
      <c r="C120" s="32"/>
      <c r="D120" s="124" t="s">
        <v>35</v>
      </c>
      <c r="E120" s="125"/>
      <c r="F120" s="78">
        <f t="shared" si="60"/>
        <v>13854120</v>
      </c>
      <c r="G120" s="33">
        <f t="shared" ref="G120:R120" si="63">G63+G90</f>
        <v>1118996</v>
      </c>
      <c r="H120" s="33">
        <f t="shared" si="63"/>
        <v>995652</v>
      </c>
      <c r="I120" s="33">
        <f t="shared" si="63"/>
        <v>1252417</v>
      </c>
      <c r="J120" s="33">
        <f t="shared" si="63"/>
        <v>1330448</v>
      </c>
      <c r="K120" s="33">
        <f t="shared" si="63"/>
        <v>1238379</v>
      </c>
      <c r="L120" s="33">
        <f t="shared" si="63"/>
        <v>1131872</v>
      </c>
      <c r="M120" s="33">
        <f t="shared" si="63"/>
        <v>1038020</v>
      </c>
      <c r="N120" s="33">
        <f t="shared" si="63"/>
        <v>1025929</v>
      </c>
      <c r="O120" s="33">
        <f t="shared" si="63"/>
        <v>1129694</v>
      </c>
      <c r="P120" s="33">
        <f t="shared" si="63"/>
        <v>1302788</v>
      </c>
      <c r="Q120" s="33">
        <f t="shared" si="63"/>
        <v>1128448</v>
      </c>
      <c r="R120" s="61">
        <f t="shared" si="63"/>
        <v>1161477</v>
      </c>
    </row>
    <row r="121" spans="1:18" s="27" customFormat="1" ht="19.5" customHeight="1" x14ac:dyDescent="0.2">
      <c r="A121" s="92"/>
      <c r="B121" s="29"/>
      <c r="C121" s="32"/>
      <c r="D121" s="126"/>
      <c r="E121" s="125"/>
      <c r="F121" s="78">
        <f t="shared" si="60"/>
        <v>14023877515</v>
      </c>
      <c r="G121" s="33">
        <f t="shared" ref="G121:R121" si="64">G64+G91</f>
        <v>1149664994</v>
      </c>
      <c r="H121" s="33">
        <f t="shared" si="64"/>
        <v>983535368</v>
      </c>
      <c r="I121" s="33">
        <f t="shared" si="64"/>
        <v>1132024856</v>
      </c>
      <c r="J121" s="33">
        <f t="shared" si="64"/>
        <v>1102454684</v>
      </c>
      <c r="K121" s="33">
        <f t="shared" si="64"/>
        <v>1139281594</v>
      </c>
      <c r="L121" s="33">
        <f t="shared" si="64"/>
        <v>1073579727</v>
      </c>
      <c r="M121" s="33">
        <f t="shared" si="64"/>
        <v>1063879602</v>
      </c>
      <c r="N121" s="33">
        <f t="shared" si="64"/>
        <v>1036306337</v>
      </c>
      <c r="O121" s="33">
        <f t="shared" si="64"/>
        <v>1193781090</v>
      </c>
      <c r="P121" s="33">
        <f t="shared" si="64"/>
        <v>1317477105</v>
      </c>
      <c r="Q121" s="33">
        <f t="shared" si="64"/>
        <v>1187992739</v>
      </c>
      <c r="R121" s="61">
        <f t="shared" si="64"/>
        <v>1643899419</v>
      </c>
    </row>
    <row r="122" spans="1:18" s="27" customFormat="1" ht="19.5" customHeight="1" x14ac:dyDescent="0.2">
      <c r="A122" s="92"/>
      <c r="B122" s="29"/>
      <c r="C122" s="32"/>
      <c r="D122" s="124" t="s">
        <v>36</v>
      </c>
      <c r="E122" s="125"/>
      <c r="F122" s="78">
        <f t="shared" si="60"/>
        <v>1410659</v>
      </c>
      <c r="G122" s="33">
        <f t="shared" ref="G122:R122" si="65">G65+G92</f>
        <v>135080</v>
      </c>
      <c r="H122" s="33">
        <f t="shared" si="65"/>
        <v>120174</v>
      </c>
      <c r="I122" s="33">
        <f t="shared" si="65"/>
        <v>144327</v>
      </c>
      <c r="J122" s="33">
        <f t="shared" si="65"/>
        <v>125014</v>
      </c>
      <c r="K122" s="33">
        <f t="shared" si="65"/>
        <v>114740</v>
      </c>
      <c r="L122" s="33">
        <f t="shared" si="65"/>
        <v>113288</v>
      </c>
      <c r="M122" s="33">
        <f t="shared" si="65"/>
        <v>113754</v>
      </c>
      <c r="N122" s="33">
        <f t="shared" si="65"/>
        <v>90445</v>
      </c>
      <c r="O122" s="33">
        <f t="shared" si="65"/>
        <v>83641</v>
      </c>
      <c r="P122" s="33">
        <f t="shared" si="65"/>
        <v>108018</v>
      </c>
      <c r="Q122" s="33">
        <f t="shared" si="65"/>
        <v>114770</v>
      </c>
      <c r="R122" s="61">
        <f t="shared" si="65"/>
        <v>147408</v>
      </c>
    </row>
    <row r="123" spans="1:18" s="27" customFormat="1" ht="19.5" customHeight="1" x14ac:dyDescent="0.2">
      <c r="A123" s="121" t="s">
        <v>66</v>
      </c>
      <c r="B123" s="29"/>
      <c r="C123" s="32"/>
      <c r="D123" s="126"/>
      <c r="E123" s="125"/>
      <c r="F123" s="78">
        <f t="shared" si="60"/>
        <v>2073966987</v>
      </c>
      <c r="G123" s="33">
        <f t="shared" ref="G123:R123" si="66">G66+G93</f>
        <v>179711205</v>
      </c>
      <c r="H123" s="33">
        <f t="shared" si="66"/>
        <v>154222344</v>
      </c>
      <c r="I123" s="33">
        <f t="shared" si="66"/>
        <v>186218190</v>
      </c>
      <c r="J123" s="33">
        <f t="shared" si="66"/>
        <v>163534254</v>
      </c>
      <c r="K123" s="33">
        <f t="shared" si="66"/>
        <v>153463080</v>
      </c>
      <c r="L123" s="33">
        <f t="shared" si="66"/>
        <v>143258799</v>
      </c>
      <c r="M123" s="33">
        <f t="shared" si="66"/>
        <v>154580709</v>
      </c>
      <c r="N123" s="33">
        <f t="shared" si="66"/>
        <v>137958689</v>
      </c>
      <c r="O123" s="33">
        <f t="shared" si="66"/>
        <v>138704352</v>
      </c>
      <c r="P123" s="33">
        <f t="shared" si="66"/>
        <v>178264225</v>
      </c>
      <c r="Q123" s="33">
        <f t="shared" si="66"/>
        <v>194629912</v>
      </c>
      <c r="R123" s="61">
        <f t="shared" si="66"/>
        <v>289421228</v>
      </c>
    </row>
    <row r="124" spans="1:18" s="27" customFormat="1" ht="20.100000000000001" customHeight="1" x14ac:dyDescent="0.2">
      <c r="A124" s="121"/>
      <c r="B124" s="34"/>
      <c r="C124" s="31"/>
      <c r="D124" s="124" t="s">
        <v>37</v>
      </c>
      <c r="E124" s="125"/>
      <c r="F124" s="78">
        <f t="shared" ref="F124:F131" si="67">SUM(G124:R124)</f>
        <v>259711</v>
      </c>
      <c r="G124" s="33">
        <f t="shared" ref="G124:R124" si="68">G67+G94</f>
        <v>31144</v>
      </c>
      <c r="H124" s="33">
        <f t="shared" si="68"/>
        <v>31454</v>
      </c>
      <c r="I124" s="33">
        <f t="shared" si="68"/>
        <v>38661</v>
      </c>
      <c r="J124" s="33">
        <f t="shared" si="68"/>
        <v>19544</v>
      </c>
      <c r="K124" s="33">
        <f t="shared" si="68"/>
        <v>19312</v>
      </c>
      <c r="L124" s="33">
        <f t="shared" si="68"/>
        <v>17107</v>
      </c>
      <c r="M124" s="33">
        <f t="shared" si="68"/>
        <v>29423</v>
      </c>
      <c r="N124" s="33">
        <f t="shared" si="68"/>
        <v>16661</v>
      </c>
      <c r="O124" s="33">
        <f t="shared" si="68"/>
        <v>16705</v>
      </c>
      <c r="P124" s="33">
        <f t="shared" si="68"/>
        <v>13031</v>
      </c>
      <c r="Q124" s="33">
        <f t="shared" si="68"/>
        <v>8711</v>
      </c>
      <c r="R124" s="61">
        <f t="shared" si="68"/>
        <v>17958</v>
      </c>
    </row>
    <row r="125" spans="1:18" s="27" customFormat="1" ht="20.100000000000001" customHeight="1" x14ac:dyDescent="0.2">
      <c r="A125" s="121"/>
      <c r="B125" s="35"/>
      <c r="C125" s="31"/>
      <c r="D125" s="126"/>
      <c r="E125" s="125"/>
      <c r="F125" s="78">
        <f t="shared" si="67"/>
        <v>461360680</v>
      </c>
      <c r="G125" s="33">
        <f t="shared" ref="G125:R125" si="69">G68+G95</f>
        <v>27757058</v>
      </c>
      <c r="H125" s="33">
        <f t="shared" si="69"/>
        <v>25016294</v>
      </c>
      <c r="I125" s="33">
        <f t="shared" si="69"/>
        <v>76772152</v>
      </c>
      <c r="J125" s="33">
        <f t="shared" si="69"/>
        <v>36248811</v>
      </c>
      <c r="K125" s="33">
        <f t="shared" si="69"/>
        <v>37110544</v>
      </c>
      <c r="L125" s="33">
        <f t="shared" si="69"/>
        <v>36152158</v>
      </c>
      <c r="M125" s="33">
        <f t="shared" si="69"/>
        <v>80524557</v>
      </c>
      <c r="N125" s="33">
        <f t="shared" si="69"/>
        <v>31710626</v>
      </c>
      <c r="O125" s="33">
        <f t="shared" si="69"/>
        <v>31028011</v>
      </c>
      <c r="P125" s="33">
        <f t="shared" si="69"/>
        <v>22768506</v>
      </c>
      <c r="Q125" s="33">
        <f t="shared" si="69"/>
        <v>15860044</v>
      </c>
      <c r="R125" s="61">
        <f t="shared" si="69"/>
        <v>40411919</v>
      </c>
    </row>
    <row r="126" spans="1:18" s="27" customFormat="1" ht="20.100000000000001" customHeight="1" x14ac:dyDescent="0.2">
      <c r="A126" s="121"/>
      <c r="B126" s="34"/>
      <c r="C126" s="31"/>
      <c r="D126" s="124" t="s">
        <v>38</v>
      </c>
      <c r="E126" s="129"/>
      <c r="F126" s="78">
        <f t="shared" si="67"/>
        <v>8425</v>
      </c>
      <c r="G126" s="33">
        <f t="shared" ref="G126:R126" si="70">G69+G96</f>
        <v>655</v>
      </c>
      <c r="H126" s="33">
        <f t="shared" si="70"/>
        <v>495</v>
      </c>
      <c r="I126" s="33">
        <f t="shared" si="70"/>
        <v>1178</v>
      </c>
      <c r="J126" s="33">
        <f t="shared" si="70"/>
        <v>559</v>
      </c>
      <c r="K126" s="33">
        <f t="shared" si="70"/>
        <v>696</v>
      </c>
      <c r="L126" s="33">
        <f t="shared" si="70"/>
        <v>981</v>
      </c>
      <c r="M126" s="33">
        <f t="shared" si="70"/>
        <v>444</v>
      </c>
      <c r="N126" s="33">
        <f t="shared" si="70"/>
        <v>921</v>
      </c>
      <c r="O126" s="33">
        <f t="shared" si="70"/>
        <v>574</v>
      </c>
      <c r="P126" s="33">
        <f t="shared" si="70"/>
        <v>569</v>
      </c>
      <c r="Q126" s="33">
        <f t="shared" si="70"/>
        <v>692</v>
      </c>
      <c r="R126" s="61">
        <f t="shared" si="70"/>
        <v>661</v>
      </c>
    </row>
    <row r="127" spans="1:18" s="27" customFormat="1" ht="20.100000000000001" customHeight="1" x14ac:dyDescent="0.2">
      <c r="A127" s="121"/>
      <c r="B127" s="36"/>
      <c r="C127" s="37"/>
      <c r="D127" s="132"/>
      <c r="E127" s="133"/>
      <c r="F127" s="80">
        <f t="shared" si="67"/>
        <v>17320672</v>
      </c>
      <c r="G127" s="38">
        <f t="shared" ref="G127:R127" si="71">G70+G97</f>
        <v>1177171</v>
      </c>
      <c r="H127" s="38">
        <f t="shared" si="71"/>
        <v>887134</v>
      </c>
      <c r="I127" s="38">
        <f t="shared" si="71"/>
        <v>1973160</v>
      </c>
      <c r="J127" s="38">
        <f t="shared" si="71"/>
        <v>1031956</v>
      </c>
      <c r="K127" s="38">
        <f t="shared" si="71"/>
        <v>1476481</v>
      </c>
      <c r="L127" s="38">
        <f t="shared" si="71"/>
        <v>2170919</v>
      </c>
      <c r="M127" s="38">
        <f t="shared" si="71"/>
        <v>1114397</v>
      </c>
      <c r="N127" s="38">
        <f t="shared" si="71"/>
        <v>1958800</v>
      </c>
      <c r="O127" s="38">
        <f t="shared" si="71"/>
        <v>1178086</v>
      </c>
      <c r="P127" s="38">
        <f t="shared" si="71"/>
        <v>1204756</v>
      </c>
      <c r="Q127" s="38">
        <f t="shared" si="71"/>
        <v>1652476</v>
      </c>
      <c r="R127" s="62">
        <f t="shared" si="71"/>
        <v>1495336</v>
      </c>
    </row>
    <row r="128" spans="1:18" s="27" customFormat="1" ht="20.100000000000001" customHeight="1" x14ac:dyDescent="0.2">
      <c r="A128" s="121"/>
      <c r="B128" s="35"/>
      <c r="C128" s="127" t="s">
        <v>49</v>
      </c>
      <c r="D128" s="127"/>
      <c r="E128" s="28"/>
      <c r="F128" s="81">
        <f t="shared" si="67"/>
        <v>2355007</v>
      </c>
      <c r="G128" s="82">
        <f t="shared" ref="G128:R128" si="72">G71+G98</f>
        <v>174313</v>
      </c>
      <c r="H128" s="82">
        <f t="shared" si="72"/>
        <v>151467</v>
      </c>
      <c r="I128" s="82">
        <f t="shared" si="72"/>
        <v>297992</v>
      </c>
      <c r="J128" s="82">
        <f t="shared" si="72"/>
        <v>223962</v>
      </c>
      <c r="K128" s="82">
        <f t="shared" si="72"/>
        <v>175361</v>
      </c>
      <c r="L128" s="82">
        <f t="shared" si="72"/>
        <v>168201</v>
      </c>
      <c r="M128" s="82">
        <f t="shared" si="72"/>
        <v>164960</v>
      </c>
      <c r="N128" s="82">
        <f t="shared" si="72"/>
        <v>161239</v>
      </c>
      <c r="O128" s="82">
        <f t="shared" si="72"/>
        <v>183968</v>
      </c>
      <c r="P128" s="82">
        <f t="shared" si="72"/>
        <v>178321</v>
      </c>
      <c r="Q128" s="82">
        <f t="shared" si="72"/>
        <v>192489</v>
      </c>
      <c r="R128" s="83">
        <f t="shared" si="72"/>
        <v>282734</v>
      </c>
    </row>
    <row r="129" spans="1:18" s="27" customFormat="1" ht="20.100000000000001" customHeight="1" x14ac:dyDescent="0.2">
      <c r="A129" s="121"/>
      <c r="B129" s="35"/>
      <c r="C129" s="128"/>
      <c r="D129" s="128"/>
      <c r="E129" s="30"/>
      <c r="F129" s="78">
        <f t="shared" si="67"/>
        <v>3457792552</v>
      </c>
      <c r="G129" s="31">
        <f t="shared" ref="G129:R129" si="73">G72+G99</f>
        <v>211652647</v>
      </c>
      <c r="H129" s="31">
        <f t="shared" si="73"/>
        <v>194465629</v>
      </c>
      <c r="I129" s="31">
        <f t="shared" si="73"/>
        <v>361193551</v>
      </c>
      <c r="J129" s="31">
        <f t="shared" si="73"/>
        <v>289679915</v>
      </c>
      <c r="K129" s="31">
        <f t="shared" si="73"/>
        <v>248489509</v>
      </c>
      <c r="L129" s="31">
        <f t="shared" si="73"/>
        <v>233107690</v>
      </c>
      <c r="M129" s="31">
        <f t="shared" si="73"/>
        <v>231304942</v>
      </c>
      <c r="N129" s="31">
        <f t="shared" si="73"/>
        <v>225790467</v>
      </c>
      <c r="O129" s="31">
        <f t="shared" si="73"/>
        <v>264372356</v>
      </c>
      <c r="P129" s="31">
        <f t="shared" si="73"/>
        <v>258098596</v>
      </c>
      <c r="Q129" s="31">
        <f t="shared" si="73"/>
        <v>300593354</v>
      </c>
      <c r="R129" s="79">
        <f t="shared" si="73"/>
        <v>639043896</v>
      </c>
    </row>
    <row r="130" spans="1:18" s="27" customFormat="1" ht="20.100000000000001" customHeight="1" x14ac:dyDescent="0.2">
      <c r="A130" s="121"/>
      <c r="B130" s="35"/>
      <c r="C130" s="32"/>
      <c r="D130" s="124" t="s">
        <v>40</v>
      </c>
      <c r="E130" s="129"/>
      <c r="F130" s="78">
        <f t="shared" si="67"/>
        <v>2298824</v>
      </c>
      <c r="G130" s="33">
        <f t="shared" ref="G130:R130" si="74">G73+G100</f>
        <v>172904</v>
      </c>
      <c r="H130" s="33">
        <f t="shared" si="74"/>
        <v>150158</v>
      </c>
      <c r="I130" s="33">
        <f t="shared" si="74"/>
        <v>293616</v>
      </c>
      <c r="J130" s="33">
        <f t="shared" si="74"/>
        <v>206536</v>
      </c>
      <c r="K130" s="33">
        <f t="shared" si="74"/>
        <v>171739</v>
      </c>
      <c r="L130" s="33">
        <f t="shared" si="74"/>
        <v>164576</v>
      </c>
      <c r="M130" s="33">
        <f t="shared" si="74"/>
        <v>161161</v>
      </c>
      <c r="N130" s="33">
        <f t="shared" si="74"/>
        <v>158877</v>
      </c>
      <c r="O130" s="33">
        <f t="shared" si="74"/>
        <v>178738</v>
      </c>
      <c r="P130" s="33">
        <f t="shared" si="74"/>
        <v>175554</v>
      </c>
      <c r="Q130" s="33">
        <f t="shared" si="74"/>
        <v>189380</v>
      </c>
      <c r="R130" s="61">
        <f t="shared" si="74"/>
        <v>275585</v>
      </c>
    </row>
    <row r="131" spans="1:18" s="27" customFormat="1" ht="19.5" customHeight="1" x14ac:dyDescent="0.2">
      <c r="A131" s="121"/>
      <c r="B131" s="35"/>
      <c r="C131" s="32"/>
      <c r="D131" s="124"/>
      <c r="E131" s="129"/>
      <c r="F131" s="78">
        <f t="shared" si="67"/>
        <v>3342731983</v>
      </c>
      <c r="G131" s="33">
        <f t="shared" ref="G131:R131" si="75">G74+G101</f>
        <v>208773605</v>
      </c>
      <c r="H131" s="33">
        <f t="shared" si="75"/>
        <v>191324310</v>
      </c>
      <c r="I131" s="33">
        <f t="shared" si="75"/>
        <v>350663181</v>
      </c>
      <c r="J131" s="33">
        <f t="shared" si="75"/>
        <v>280201719</v>
      </c>
      <c r="K131" s="33">
        <f t="shared" si="75"/>
        <v>241722392</v>
      </c>
      <c r="L131" s="33">
        <f t="shared" si="75"/>
        <v>222870307</v>
      </c>
      <c r="M131" s="33">
        <f t="shared" si="75"/>
        <v>219886373</v>
      </c>
      <c r="N131" s="33">
        <f t="shared" si="75"/>
        <v>219153196</v>
      </c>
      <c r="O131" s="33">
        <f t="shared" si="75"/>
        <v>247899484</v>
      </c>
      <c r="P131" s="33">
        <f t="shared" si="75"/>
        <v>250764619</v>
      </c>
      <c r="Q131" s="33">
        <f t="shared" si="75"/>
        <v>291220348</v>
      </c>
      <c r="R131" s="61">
        <f t="shared" si="75"/>
        <v>618252449</v>
      </c>
    </row>
    <row r="132" spans="1:18" s="27" customFormat="1" ht="19.5" customHeight="1" x14ac:dyDescent="0.2">
      <c r="A132" s="121"/>
      <c r="B132" s="35"/>
      <c r="C132" s="32"/>
      <c r="D132" s="124" t="s">
        <v>41</v>
      </c>
      <c r="E132" s="129"/>
      <c r="F132" s="78">
        <f>SUM(G132:R132)</f>
        <v>48891</v>
      </c>
      <c r="G132" s="33">
        <f t="shared" ref="G132:R132" si="76">G75+G102</f>
        <v>863</v>
      </c>
      <c r="H132" s="33">
        <f t="shared" si="76"/>
        <v>831</v>
      </c>
      <c r="I132" s="33">
        <f t="shared" si="76"/>
        <v>3676</v>
      </c>
      <c r="J132" s="33">
        <f t="shared" si="76"/>
        <v>16668</v>
      </c>
      <c r="K132" s="33">
        <f t="shared" si="76"/>
        <v>3083</v>
      </c>
      <c r="L132" s="33">
        <f t="shared" si="76"/>
        <v>3067</v>
      </c>
      <c r="M132" s="33">
        <f t="shared" si="76"/>
        <v>3222</v>
      </c>
      <c r="N132" s="33">
        <f t="shared" si="76"/>
        <v>1772</v>
      </c>
      <c r="O132" s="33">
        <f t="shared" si="76"/>
        <v>4581</v>
      </c>
      <c r="P132" s="33">
        <f t="shared" si="76"/>
        <v>2248</v>
      </c>
      <c r="Q132" s="33">
        <f t="shared" si="76"/>
        <v>2541</v>
      </c>
      <c r="R132" s="61">
        <f t="shared" si="76"/>
        <v>6339</v>
      </c>
    </row>
    <row r="133" spans="1:18" s="27" customFormat="1" ht="19.5" customHeight="1" x14ac:dyDescent="0.2">
      <c r="A133" s="121"/>
      <c r="B133" s="35"/>
      <c r="C133" s="32"/>
      <c r="D133" s="124"/>
      <c r="E133" s="129"/>
      <c r="F133" s="78">
        <f>SUM(G133:R133)</f>
        <v>101166175</v>
      </c>
      <c r="G133" s="33">
        <f t="shared" ref="G133:R133" si="77">G76+G103</f>
        <v>1897020</v>
      </c>
      <c r="H133" s="33">
        <f t="shared" si="77"/>
        <v>2234011</v>
      </c>
      <c r="I133" s="33">
        <f t="shared" si="77"/>
        <v>9380764</v>
      </c>
      <c r="J133" s="33">
        <f t="shared" si="77"/>
        <v>8073062</v>
      </c>
      <c r="K133" s="33">
        <f t="shared" si="77"/>
        <v>5530409</v>
      </c>
      <c r="L133" s="33">
        <f t="shared" si="77"/>
        <v>9125253</v>
      </c>
      <c r="M133" s="33">
        <f t="shared" si="77"/>
        <v>10489683</v>
      </c>
      <c r="N133" s="33">
        <f t="shared" si="77"/>
        <v>5483982</v>
      </c>
      <c r="O133" s="33">
        <f t="shared" si="77"/>
        <v>15205179</v>
      </c>
      <c r="P133" s="33">
        <f t="shared" si="77"/>
        <v>6359072</v>
      </c>
      <c r="Q133" s="33">
        <f t="shared" si="77"/>
        <v>8406827</v>
      </c>
      <c r="R133" s="61">
        <f t="shared" si="77"/>
        <v>18980913</v>
      </c>
    </row>
    <row r="134" spans="1:18" s="27" customFormat="1" ht="19.5" customHeight="1" x14ac:dyDescent="0.2">
      <c r="A134" s="121"/>
      <c r="B134" s="35"/>
      <c r="C134" s="32"/>
      <c r="D134" s="130" t="s">
        <v>42</v>
      </c>
      <c r="E134" s="131"/>
      <c r="F134" s="78">
        <f>SUM(G134:R134)</f>
        <v>390</v>
      </c>
      <c r="G134" s="33">
        <f t="shared" ref="G134:R134" si="78">G77+G104</f>
        <v>60</v>
      </c>
      <c r="H134" s="33">
        <f t="shared" si="78"/>
        <v>0</v>
      </c>
      <c r="I134" s="33">
        <f t="shared" si="78"/>
        <v>0</v>
      </c>
      <c r="J134" s="33">
        <f t="shared" si="78"/>
        <v>0</v>
      </c>
      <c r="K134" s="33">
        <f t="shared" si="78"/>
        <v>0</v>
      </c>
      <c r="L134" s="33">
        <f t="shared" si="78"/>
        <v>0</v>
      </c>
      <c r="M134" s="33">
        <f t="shared" si="78"/>
        <v>120</v>
      </c>
      <c r="N134" s="33">
        <f t="shared" si="78"/>
        <v>100</v>
      </c>
      <c r="O134" s="33">
        <f t="shared" si="78"/>
        <v>0</v>
      </c>
      <c r="P134" s="33">
        <f t="shared" si="78"/>
        <v>0</v>
      </c>
      <c r="Q134" s="33">
        <f t="shared" si="78"/>
        <v>40</v>
      </c>
      <c r="R134" s="61">
        <f t="shared" si="78"/>
        <v>70</v>
      </c>
    </row>
    <row r="135" spans="1:18" s="27" customFormat="1" ht="19.5" customHeight="1" x14ac:dyDescent="0.2">
      <c r="A135" s="121"/>
      <c r="B135" s="35"/>
      <c r="C135" s="32"/>
      <c r="D135" s="130"/>
      <c r="E135" s="131"/>
      <c r="F135" s="78">
        <f>SUM(G135:R135)</f>
        <v>362773</v>
      </c>
      <c r="G135" s="33">
        <f t="shared" ref="G135:R135" si="79">G78+G105</f>
        <v>97200</v>
      </c>
      <c r="H135" s="33">
        <f t="shared" si="79"/>
        <v>0</v>
      </c>
      <c r="I135" s="33">
        <f t="shared" si="79"/>
        <v>0</v>
      </c>
      <c r="J135" s="33">
        <f t="shared" si="79"/>
        <v>0</v>
      </c>
      <c r="K135" s="33">
        <f t="shared" si="79"/>
        <v>0</v>
      </c>
      <c r="L135" s="33">
        <f t="shared" si="79"/>
        <v>0</v>
      </c>
      <c r="M135" s="33">
        <f t="shared" si="79"/>
        <v>6912</v>
      </c>
      <c r="N135" s="33">
        <f t="shared" si="79"/>
        <v>100440</v>
      </c>
      <c r="O135" s="33">
        <f t="shared" si="79"/>
        <v>0</v>
      </c>
      <c r="P135" s="33">
        <f t="shared" si="79"/>
        <v>0</v>
      </c>
      <c r="Q135" s="33">
        <f t="shared" si="79"/>
        <v>47520</v>
      </c>
      <c r="R135" s="61">
        <f t="shared" si="79"/>
        <v>110701</v>
      </c>
    </row>
    <row r="136" spans="1:18" s="27" customFormat="1" ht="20.100000000000001" customHeight="1" x14ac:dyDescent="0.2">
      <c r="A136" s="121"/>
      <c r="B136" s="35"/>
      <c r="C136" s="31"/>
      <c r="D136" s="124" t="s">
        <v>43</v>
      </c>
      <c r="E136" s="129"/>
      <c r="F136" s="78">
        <f t="shared" ref="F136:F143" si="80">SUM(G136:R136)</f>
        <v>6902</v>
      </c>
      <c r="G136" s="33">
        <f t="shared" ref="G136:R136" si="81">G79+G106</f>
        <v>486</v>
      </c>
      <c r="H136" s="33">
        <f t="shared" si="81"/>
        <v>478</v>
      </c>
      <c r="I136" s="33">
        <f t="shared" si="81"/>
        <v>700</v>
      </c>
      <c r="J136" s="33">
        <f t="shared" si="81"/>
        <v>758</v>
      </c>
      <c r="K136" s="33">
        <f t="shared" si="81"/>
        <v>539</v>
      </c>
      <c r="L136" s="33">
        <f t="shared" si="81"/>
        <v>558</v>
      </c>
      <c r="M136" s="33">
        <f t="shared" si="81"/>
        <v>457</v>
      </c>
      <c r="N136" s="33">
        <f t="shared" si="81"/>
        <v>490</v>
      </c>
      <c r="O136" s="33">
        <f t="shared" si="81"/>
        <v>649</v>
      </c>
      <c r="P136" s="33">
        <f t="shared" si="81"/>
        <v>519</v>
      </c>
      <c r="Q136" s="33">
        <f t="shared" si="81"/>
        <v>528</v>
      </c>
      <c r="R136" s="61">
        <f t="shared" si="81"/>
        <v>740</v>
      </c>
    </row>
    <row r="137" spans="1:18" s="27" customFormat="1" ht="20.100000000000001" customHeight="1" x14ac:dyDescent="0.2">
      <c r="A137" s="121"/>
      <c r="B137" s="35"/>
      <c r="C137" s="37"/>
      <c r="D137" s="132"/>
      <c r="E137" s="133"/>
      <c r="F137" s="80">
        <f t="shared" si="80"/>
        <v>13531621</v>
      </c>
      <c r="G137" s="38">
        <f t="shared" ref="G137:R137" si="82">G80+G107</f>
        <v>884822</v>
      </c>
      <c r="H137" s="38">
        <f t="shared" si="82"/>
        <v>907308</v>
      </c>
      <c r="I137" s="38">
        <f t="shared" si="82"/>
        <v>1149606</v>
      </c>
      <c r="J137" s="38">
        <f t="shared" si="82"/>
        <v>1405134</v>
      </c>
      <c r="K137" s="38">
        <f t="shared" si="82"/>
        <v>1236708</v>
      </c>
      <c r="L137" s="38">
        <f t="shared" si="82"/>
        <v>1112130</v>
      </c>
      <c r="M137" s="38">
        <f t="shared" si="82"/>
        <v>921974</v>
      </c>
      <c r="N137" s="38">
        <f t="shared" si="82"/>
        <v>1052849</v>
      </c>
      <c r="O137" s="38">
        <f t="shared" si="82"/>
        <v>1267693</v>
      </c>
      <c r="P137" s="38">
        <f t="shared" si="82"/>
        <v>974905</v>
      </c>
      <c r="Q137" s="38">
        <f t="shared" si="82"/>
        <v>918659</v>
      </c>
      <c r="R137" s="62">
        <f t="shared" si="82"/>
        <v>1699833</v>
      </c>
    </row>
    <row r="138" spans="1:18" s="27" customFormat="1" ht="20.100000000000001" customHeight="1" x14ac:dyDescent="0.2">
      <c r="A138" s="121"/>
      <c r="B138" s="39"/>
      <c r="C138" s="127" t="s">
        <v>44</v>
      </c>
      <c r="D138" s="134"/>
      <c r="E138" s="28"/>
      <c r="F138" s="81">
        <f t="shared" si="80"/>
        <v>9395999</v>
      </c>
      <c r="G138" s="40">
        <f t="shared" ref="G138:R138" si="83">G81+G108</f>
        <v>724980</v>
      </c>
      <c r="H138" s="40">
        <f t="shared" si="83"/>
        <v>758777</v>
      </c>
      <c r="I138" s="40">
        <f t="shared" si="83"/>
        <v>829625</v>
      </c>
      <c r="J138" s="40">
        <f t="shared" si="83"/>
        <v>829733</v>
      </c>
      <c r="K138" s="40">
        <f t="shared" si="83"/>
        <v>730725</v>
      </c>
      <c r="L138" s="40">
        <f t="shared" si="83"/>
        <v>983640</v>
      </c>
      <c r="M138" s="40">
        <f t="shared" si="83"/>
        <v>751395</v>
      </c>
      <c r="N138" s="40">
        <f t="shared" si="83"/>
        <v>656536</v>
      </c>
      <c r="O138" s="40">
        <f t="shared" si="83"/>
        <v>705435</v>
      </c>
      <c r="P138" s="40">
        <f t="shared" si="83"/>
        <v>728758</v>
      </c>
      <c r="Q138" s="40">
        <f t="shared" si="83"/>
        <v>820886</v>
      </c>
      <c r="R138" s="63">
        <f t="shared" si="83"/>
        <v>875509</v>
      </c>
    </row>
    <row r="139" spans="1:18" s="27" customFormat="1" ht="20.100000000000001" customHeight="1" x14ac:dyDescent="0.2">
      <c r="A139" s="92"/>
      <c r="B139" s="41"/>
      <c r="C139" s="135"/>
      <c r="D139" s="135"/>
      <c r="E139" s="30"/>
      <c r="F139" s="78">
        <f t="shared" si="80"/>
        <v>11207097832</v>
      </c>
      <c r="G139" s="33">
        <f t="shared" ref="G139:R139" si="84">G82+G109</f>
        <v>676799386</v>
      </c>
      <c r="H139" s="33">
        <f t="shared" si="84"/>
        <v>704076030</v>
      </c>
      <c r="I139" s="33">
        <f t="shared" si="84"/>
        <v>904628998</v>
      </c>
      <c r="J139" s="33">
        <f t="shared" si="84"/>
        <v>911286384</v>
      </c>
      <c r="K139" s="33">
        <f t="shared" si="84"/>
        <v>795593374</v>
      </c>
      <c r="L139" s="33">
        <f t="shared" si="84"/>
        <v>1150030711</v>
      </c>
      <c r="M139" s="33">
        <f t="shared" si="84"/>
        <v>989092995</v>
      </c>
      <c r="N139" s="33">
        <f t="shared" si="84"/>
        <v>740918555</v>
      </c>
      <c r="O139" s="33">
        <f t="shared" si="84"/>
        <v>828989000</v>
      </c>
      <c r="P139" s="33">
        <f t="shared" si="84"/>
        <v>931775173</v>
      </c>
      <c r="Q139" s="33">
        <f t="shared" si="84"/>
        <v>1236665880</v>
      </c>
      <c r="R139" s="61">
        <f t="shared" si="84"/>
        <v>1337241346</v>
      </c>
    </row>
    <row r="140" spans="1:18" s="27" customFormat="1" ht="20.100000000000001" customHeight="1" x14ac:dyDescent="0.2">
      <c r="A140" s="92"/>
      <c r="B140" s="29"/>
      <c r="C140" s="127" t="s">
        <v>45</v>
      </c>
      <c r="D140" s="134"/>
      <c r="E140" s="28"/>
      <c r="F140" s="81">
        <f t="shared" si="80"/>
        <v>4585003</v>
      </c>
      <c r="G140" s="40">
        <f t="shared" ref="G140:R140" si="85">G83+G110</f>
        <v>362986</v>
      </c>
      <c r="H140" s="40">
        <f t="shared" si="85"/>
        <v>393133</v>
      </c>
      <c r="I140" s="40">
        <f t="shared" si="85"/>
        <v>426409</v>
      </c>
      <c r="J140" s="40">
        <f t="shared" si="85"/>
        <v>374679</v>
      </c>
      <c r="K140" s="40">
        <f t="shared" si="85"/>
        <v>382942</v>
      </c>
      <c r="L140" s="40">
        <f t="shared" si="85"/>
        <v>383369</v>
      </c>
      <c r="M140" s="40">
        <f t="shared" si="85"/>
        <v>350791</v>
      </c>
      <c r="N140" s="40">
        <f t="shared" si="85"/>
        <v>351928</v>
      </c>
      <c r="O140" s="40">
        <f t="shared" si="85"/>
        <v>357739</v>
      </c>
      <c r="P140" s="40">
        <f t="shared" si="85"/>
        <v>360070</v>
      </c>
      <c r="Q140" s="40">
        <f t="shared" si="85"/>
        <v>373815</v>
      </c>
      <c r="R140" s="63">
        <f t="shared" si="85"/>
        <v>467142</v>
      </c>
    </row>
    <row r="141" spans="1:18" s="27" customFormat="1" ht="20.100000000000001" customHeight="1" x14ac:dyDescent="0.2">
      <c r="A141" s="92"/>
      <c r="B141" s="41"/>
      <c r="C141" s="135"/>
      <c r="D141" s="135"/>
      <c r="E141" s="30"/>
      <c r="F141" s="78">
        <f t="shared" si="80"/>
        <v>2462232945</v>
      </c>
      <c r="G141" s="33">
        <f t="shared" ref="G141:R141" si="86">G84+G111</f>
        <v>191350789</v>
      </c>
      <c r="H141" s="33">
        <f t="shared" si="86"/>
        <v>207650813</v>
      </c>
      <c r="I141" s="33">
        <f t="shared" si="86"/>
        <v>224518565</v>
      </c>
      <c r="J141" s="33">
        <f t="shared" si="86"/>
        <v>202780182</v>
      </c>
      <c r="K141" s="33">
        <f t="shared" si="86"/>
        <v>199598825</v>
      </c>
      <c r="L141" s="33">
        <f t="shared" si="86"/>
        <v>202322111</v>
      </c>
      <c r="M141" s="33">
        <f t="shared" si="86"/>
        <v>180556367</v>
      </c>
      <c r="N141" s="33">
        <f t="shared" si="86"/>
        <v>180974749</v>
      </c>
      <c r="O141" s="33">
        <f t="shared" si="86"/>
        <v>183829245</v>
      </c>
      <c r="P141" s="33">
        <f t="shared" si="86"/>
        <v>197677488</v>
      </c>
      <c r="Q141" s="33">
        <f t="shared" si="86"/>
        <v>209910570</v>
      </c>
      <c r="R141" s="61">
        <f t="shared" si="86"/>
        <v>281063241</v>
      </c>
    </row>
    <row r="142" spans="1:18" s="27" customFormat="1" ht="20.100000000000001" customHeight="1" x14ac:dyDescent="0.2">
      <c r="A142" s="89"/>
      <c r="B142" s="42"/>
      <c r="C142" s="142" t="s">
        <v>57</v>
      </c>
      <c r="D142" s="142"/>
      <c r="E142" s="143"/>
      <c r="F142" s="81">
        <f t="shared" si="80"/>
        <v>31868924</v>
      </c>
      <c r="G142" s="82">
        <f t="shared" ref="G142:R142" si="87">G85+G112</f>
        <v>2548154</v>
      </c>
      <c r="H142" s="82">
        <f t="shared" si="87"/>
        <v>2451152</v>
      </c>
      <c r="I142" s="82">
        <f t="shared" si="87"/>
        <v>2990609</v>
      </c>
      <c r="J142" s="82">
        <f t="shared" si="87"/>
        <v>2903939</v>
      </c>
      <c r="K142" s="82">
        <f t="shared" si="87"/>
        <v>2662155</v>
      </c>
      <c r="L142" s="82">
        <f t="shared" si="87"/>
        <v>2798458</v>
      </c>
      <c r="M142" s="82">
        <f t="shared" si="87"/>
        <v>2448787</v>
      </c>
      <c r="N142" s="82">
        <f t="shared" si="87"/>
        <v>2303659</v>
      </c>
      <c r="O142" s="82">
        <f t="shared" si="87"/>
        <v>2477756</v>
      </c>
      <c r="P142" s="82">
        <f t="shared" si="87"/>
        <v>2691555</v>
      </c>
      <c r="Q142" s="82">
        <f t="shared" si="87"/>
        <v>2639811</v>
      </c>
      <c r="R142" s="83">
        <f t="shared" si="87"/>
        <v>2952889</v>
      </c>
    </row>
    <row r="143" spans="1:18" s="27" customFormat="1" ht="20.100000000000001" customHeight="1" thickBot="1" x14ac:dyDescent="0.25">
      <c r="A143" s="90"/>
      <c r="B143" s="65"/>
      <c r="C143" s="144"/>
      <c r="D143" s="144"/>
      <c r="E143" s="145"/>
      <c r="F143" s="84">
        <f t="shared" si="80"/>
        <v>33703649183</v>
      </c>
      <c r="G143" s="85">
        <f t="shared" ref="G143:R143" si="88">G86+G113</f>
        <v>2438113250</v>
      </c>
      <c r="H143" s="85">
        <f t="shared" si="88"/>
        <v>2269853612</v>
      </c>
      <c r="I143" s="85">
        <f t="shared" si="88"/>
        <v>2887329472</v>
      </c>
      <c r="J143" s="85">
        <f t="shared" si="88"/>
        <v>2707016186</v>
      </c>
      <c r="K143" s="85">
        <f t="shared" si="88"/>
        <v>2575013407</v>
      </c>
      <c r="L143" s="85">
        <f t="shared" si="88"/>
        <v>2840622115</v>
      </c>
      <c r="M143" s="85">
        <f t="shared" si="88"/>
        <v>2701053569</v>
      </c>
      <c r="N143" s="85">
        <f t="shared" si="88"/>
        <v>2355618223</v>
      </c>
      <c r="O143" s="85">
        <f t="shared" si="88"/>
        <v>2641882140</v>
      </c>
      <c r="P143" s="85">
        <f t="shared" si="88"/>
        <v>2907265849</v>
      </c>
      <c r="Q143" s="85">
        <f t="shared" si="88"/>
        <v>3147304975</v>
      </c>
      <c r="R143" s="86">
        <f t="shared" si="88"/>
        <v>4232576385</v>
      </c>
    </row>
    <row r="144" spans="1:18" ht="39.950000000000003" customHeight="1" thickBot="1" x14ac:dyDescent="0.25"/>
    <row r="145" spans="1:18" s="27" customFormat="1" ht="20.100000000000001" customHeight="1" x14ac:dyDescent="0.2">
      <c r="A145" s="136" t="s">
        <v>56</v>
      </c>
      <c r="B145" s="137"/>
      <c r="C145" s="137"/>
      <c r="D145" s="137"/>
      <c r="E145" s="138"/>
      <c r="F145" s="87">
        <f>SUM(G145:R145)</f>
        <v>220511646</v>
      </c>
      <c r="G145" s="58">
        <f>G142+青果!D41</f>
        <v>16951093</v>
      </c>
      <c r="H145" s="58">
        <f>H142+青果!E41</f>
        <v>17613646</v>
      </c>
      <c r="I145" s="58">
        <f>I142+青果!F41</f>
        <v>19838849</v>
      </c>
      <c r="J145" s="58">
        <f>J142+青果!G41</f>
        <v>17134271</v>
      </c>
      <c r="K145" s="58">
        <f>K142+青果!H41</f>
        <v>17887402</v>
      </c>
      <c r="L145" s="58">
        <f>L142+青果!I41</f>
        <v>19040148</v>
      </c>
      <c r="M145" s="58">
        <f>M142+青果!J41</f>
        <v>17603415</v>
      </c>
      <c r="N145" s="58">
        <f>N142+青果!K41</f>
        <v>16117511</v>
      </c>
      <c r="O145" s="58">
        <f>O142+青果!L41</f>
        <v>18212533</v>
      </c>
      <c r="P145" s="58">
        <f>P142+青果!M41</f>
        <v>21798556</v>
      </c>
      <c r="Q145" s="58">
        <f>Q142+青果!N41</f>
        <v>18773622</v>
      </c>
      <c r="R145" s="88">
        <f>R142+青果!O41</f>
        <v>19540600</v>
      </c>
    </row>
    <row r="146" spans="1:18" s="27" customFormat="1" ht="20.100000000000001" customHeight="1" thickBot="1" x14ac:dyDescent="0.25">
      <c r="A146" s="139"/>
      <c r="B146" s="140"/>
      <c r="C146" s="140"/>
      <c r="D146" s="140"/>
      <c r="E146" s="141"/>
      <c r="F146" s="84">
        <f>SUM(G146:R146)</f>
        <v>89720175787</v>
      </c>
      <c r="G146" s="85">
        <f>G143+青果!D42</f>
        <v>6870435015</v>
      </c>
      <c r="H146" s="85">
        <f>H143+青果!E42</f>
        <v>7072697981</v>
      </c>
      <c r="I146" s="85">
        <f>I143+青果!F42</f>
        <v>8244434140</v>
      </c>
      <c r="J146" s="85">
        <f>J143+青果!G42</f>
        <v>6894632143</v>
      </c>
      <c r="K146" s="85">
        <f>K143+青果!H42</f>
        <v>6953598734</v>
      </c>
      <c r="L146" s="85">
        <f>L143+青果!I42</f>
        <v>7713652634</v>
      </c>
      <c r="M146" s="85">
        <f>M143+青果!J42</f>
        <v>7210429295</v>
      </c>
      <c r="N146" s="85">
        <f>N143+青果!K42</f>
        <v>6872409061</v>
      </c>
      <c r="O146" s="85">
        <f>O143+青果!L42</f>
        <v>7417868355</v>
      </c>
      <c r="P146" s="85">
        <f>P143+青果!M42</f>
        <v>8262273746</v>
      </c>
      <c r="Q146" s="85">
        <f>Q143+青果!N42</f>
        <v>7215473023</v>
      </c>
      <c r="R146" s="86">
        <f>R143+青果!O42</f>
        <v>8992271660</v>
      </c>
    </row>
  </sheetData>
  <mergeCells count="116">
    <mergeCell ref="I1:M1"/>
    <mergeCell ref="Q2:Q3"/>
    <mergeCell ref="R2:R3"/>
    <mergeCell ref="M2:M3"/>
    <mergeCell ref="N2:N3"/>
    <mergeCell ref="O2:O3"/>
    <mergeCell ref="P2:P3"/>
    <mergeCell ref="I2:I3"/>
    <mergeCell ref="J2:J3"/>
    <mergeCell ref="K2:K3"/>
    <mergeCell ref="L2:L3"/>
    <mergeCell ref="Q1:R1"/>
    <mergeCell ref="F2:F3"/>
    <mergeCell ref="G2:G3"/>
    <mergeCell ref="H2:H3"/>
    <mergeCell ref="C4:D5"/>
    <mergeCell ref="D6:E7"/>
    <mergeCell ref="D8:E9"/>
    <mergeCell ref="F59:F60"/>
    <mergeCell ref="D16:E17"/>
    <mergeCell ref="D18:E19"/>
    <mergeCell ref="D22:E23"/>
    <mergeCell ref="C24:D25"/>
    <mergeCell ref="C26:D27"/>
    <mergeCell ref="C31:D32"/>
    <mergeCell ref="C28:E29"/>
    <mergeCell ref="D35:E36"/>
    <mergeCell ref="A10:A23"/>
    <mergeCell ref="D10:E11"/>
    <mergeCell ref="C14:D15"/>
    <mergeCell ref="D12:E13"/>
    <mergeCell ref="D20:E21"/>
    <mergeCell ref="D33:E34"/>
    <mergeCell ref="A37:A50"/>
    <mergeCell ref="D37:E38"/>
    <mergeCell ref="C41:D42"/>
    <mergeCell ref="D43:E44"/>
    <mergeCell ref="D45:E46"/>
    <mergeCell ref="D49:E50"/>
    <mergeCell ref="D39:E40"/>
    <mergeCell ref="I58:M58"/>
    <mergeCell ref="D47:E48"/>
    <mergeCell ref="C51:D52"/>
    <mergeCell ref="C53:D54"/>
    <mergeCell ref="C55:E56"/>
    <mergeCell ref="G59:G60"/>
    <mergeCell ref="L59:L60"/>
    <mergeCell ref="M59:M60"/>
    <mergeCell ref="I59:I60"/>
    <mergeCell ref="K59:K60"/>
    <mergeCell ref="H59:H60"/>
    <mergeCell ref="R59:R60"/>
    <mergeCell ref="C61:D62"/>
    <mergeCell ref="D63:E64"/>
    <mergeCell ref="D65:E66"/>
    <mergeCell ref="N59:N60"/>
    <mergeCell ref="O59:O60"/>
    <mergeCell ref="P59:P60"/>
    <mergeCell ref="Q59:Q60"/>
    <mergeCell ref="J59:J60"/>
    <mergeCell ref="L116:L117"/>
    <mergeCell ref="M116:M117"/>
    <mergeCell ref="C108:D109"/>
    <mergeCell ref="C110:D111"/>
    <mergeCell ref="C112:E113"/>
    <mergeCell ref="D90:E91"/>
    <mergeCell ref="D96:E97"/>
    <mergeCell ref="D79:E80"/>
    <mergeCell ref="D77:E78"/>
    <mergeCell ref="Q58:R58"/>
    <mergeCell ref="Q115:R115"/>
    <mergeCell ref="D136:E137"/>
    <mergeCell ref="R116:R117"/>
    <mergeCell ref="C118:D119"/>
    <mergeCell ref="D120:E121"/>
    <mergeCell ref="D122:E123"/>
    <mergeCell ref="N116:N117"/>
    <mergeCell ref="O116:O117"/>
    <mergeCell ref="D92:E93"/>
    <mergeCell ref="P116:P117"/>
    <mergeCell ref="Q116:Q117"/>
    <mergeCell ref="C128:D129"/>
    <mergeCell ref="I115:M115"/>
    <mergeCell ref="F116:F117"/>
    <mergeCell ref="G116:G117"/>
    <mergeCell ref="H116:H117"/>
    <mergeCell ref="I116:I117"/>
    <mergeCell ref="J116:J117"/>
    <mergeCell ref="K116:K117"/>
    <mergeCell ref="D124:E125"/>
    <mergeCell ref="C83:D84"/>
    <mergeCell ref="C85:E86"/>
    <mergeCell ref="C88:D89"/>
    <mergeCell ref="A145:E146"/>
    <mergeCell ref="C138:D139"/>
    <mergeCell ref="C140:D141"/>
    <mergeCell ref="C142:E143"/>
    <mergeCell ref="D132:E133"/>
    <mergeCell ref="D134:E135"/>
    <mergeCell ref="A123:A138"/>
    <mergeCell ref="D126:E127"/>
    <mergeCell ref="D130:E131"/>
    <mergeCell ref="A67:A80"/>
    <mergeCell ref="A94:A107"/>
    <mergeCell ref="D94:E95"/>
    <mergeCell ref="C98:D99"/>
    <mergeCell ref="D100:E101"/>
    <mergeCell ref="D102:E103"/>
    <mergeCell ref="D104:E105"/>
    <mergeCell ref="D106:E107"/>
    <mergeCell ref="C81:D82"/>
    <mergeCell ref="D69:E70"/>
    <mergeCell ref="D67:E68"/>
    <mergeCell ref="C71:D72"/>
    <mergeCell ref="D73:E74"/>
    <mergeCell ref="D75:E76"/>
  </mergeCells>
  <phoneticPr fontId="2"/>
  <printOptions horizontalCentered="1"/>
  <pageMargins left="0.59055118110236227" right="0.59055118110236227" top="0.39370078740157483" bottom="0.39370078740157483" header="0" footer="0"/>
  <pageSetup paperSize="9" scale="52" fitToHeight="0" orientation="landscape" r:id="rId1"/>
  <headerFooter alignWithMargins="0"/>
  <rowBreaks count="2" manualBreakCount="2">
    <brk id="57" max="16383" man="1"/>
    <brk id="11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青果</vt:lpstr>
      <vt:lpstr>水産</vt:lpstr>
    </vt:vector>
  </TitlesOfParts>
  <Company>管理部 総務課 企画調査係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fuichiba</dc:creator>
  <cp:lastModifiedBy>fuichiba</cp:lastModifiedBy>
  <cp:lastPrinted>2022-03-11T04:01:47Z</cp:lastPrinted>
  <dcterms:created xsi:type="dcterms:W3CDTF">2003-03-14T07:55:44Z</dcterms:created>
  <dcterms:modified xsi:type="dcterms:W3CDTF">2023-02-03T01:37:09Z</dcterms:modified>
</cp:coreProperties>
</file>